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bookViews>
    <workbookView xWindow="240" yWindow="120" windowWidth="14940" windowHeight="9225"/>
  </bookViews>
  <sheets>
    <sheet name="SO 10-21-05" sheetId="1" r:id="rId1"/>
    <sheet name="Kategorie monitoringu" sheetId="2" state="hidden" r:id="rId2"/>
    <sheet name="hide" sheetId="3" state="hidden" r:id="rId3"/>
  </sheets>
  <definedNames>
    <definedName name="_xlnm._FilterDatabase" localSheetId="0" hidden="1">'SO 10-21-05'!$A$12:$L$12</definedName>
    <definedName name="_xlnm.Print_Titles" localSheetId="0">'SO 10-21-05'!$9:$12</definedName>
  </definedNames>
  <calcPr calcId="191029"/>
  <webPublishing codePage="0"/>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L1" i="3" l="1"/>
  <c r="L174" i="1"/>
  <c r="J174" i="1"/>
  <c r="L170" i="1"/>
  <c r="J170" i="1"/>
  <c r="L166" i="1"/>
  <c r="J166" i="1"/>
  <c r="L162" i="1"/>
  <c r="J162" i="1"/>
  <c r="L158" i="1"/>
  <c r="J158" i="1"/>
  <c r="L154" i="1"/>
  <c r="J154" i="1"/>
  <c r="L150" i="1"/>
  <c r="J150" i="1"/>
  <c r="L146" i="1"/>
  <c r="J146" i="1"/>
  <c r="L140" i="1"/>
  <c r="J140" i="1"/>
  <c r="L136" i="1"/>
  <c r="J136" i="1"/>
  <c r="L132" i="1"/>
  <c r="J132" i="1"/>
  <c r="L126" i="1"/>
  <c r="J126" i="1"/>
  <c r="L122" i="1"/>
  <c r="J122" i="1"/>
  <c r="L118" i="1"/>
  <c r="J118" i="1"/>
  <c r="L114" i="1"/>
  <c r="J114" i="1"/>
  <c r="L110" i="1"/>
  <c r="J110" i="1"/>
  <c r="L104" i="1"/>
  <c r="J104" i="1"/>
  <c r="L100" i="1"/>
  <c r="J100" i="1"/>
  <c r="L96" i="1"/>
  <c r="J96" i="1"/>
  <c r="L92" i="1"/>
  <c r="J92" i="1"/>
  <c r="L88" i="1"/>
  <c r="J88" i="1"/>
  <c r="L82" i="1"/>
  <c r="J82" i="1"/>
  <c r="L78" i="1"/>
  <c r="J78" i="1"/>
  <c r="L74" i="1"/>
  <c r="J74" i="1"/>
  <c r="L70" i="1"/>
  <c r="J70" i="1"/>
  <c r="L66" i="1"/>
  <c r="J66" i="1"/>
  <c r="L62" i="1"/>
  <c r="J62" i="1"/>
  <c r="L58" i="1"/>
  <c r="J58" i="1"/>
  <c r="L54" i="1"/>
  <c r="J54" i="1"/>
  <c r="L50" i="1"/>
  <c r="J50" i="1"/>
  <c r="L46" i="1"/>
  <c r="J46" i="1"/>
  <c r="L40" i="1"/>
  <c r="J40" i="1"/>
  <c r="L36" i="1"/>
  <c r="J36" i="1"/>
  <c r="L32" i="1"/>
  <c r="J32" i="1"/>
  <c r="L28" i="1"/>
  <c r="J28" i="1"/>
  <c r="L22" i="1"/>
  <c r="J22" i="1"/>
  <c r="L18" i="1"/>
  <c r="J18" i="1"/>
  <c r="L14" i="1"/>
  <c r="J14" i="1"/>
  <c r="K9" i="1"/>
  <c r="F5" i="1"/>
  <c r="F4" i="1"/>
  <c r="L1" i="1"/>
  <c r="L178" i="1" l="1"/>
  <c r="L144" i="1"/>
  <c r="L130" i="1"/>
  <c r="L108" i="1"/>
  <c r="L86" i="1"/>
  <c r="L44" i="1"/>
  <c r="L26" i="1"/>
  <c r="K2" i="1" s="1"/>
</calcChain>
</file>

<file path=xl/comments1.xml><?xml version="1.0" encoding="utf-8"?>
<comments xmlns="http://schemas.openxmlformats.org/spreadsheetml/2006/main">
  <authors>
    <author>Salavová Mariana, Ing.</author>
    <author>Ing. Mariana Salavová</author>
  </authors>
  <commentList>
    <comment ref="I3" authorId="0">
      <text>
        <r>
          <rPr>
            <b/>
            <u/>
            <sz val="12"/>
            <rFont val="Calibri"/>
            <family val="2"/>
            <scheme val="minor"/>
          </rPr>
          <t>Vložení nové položky:</t>
        </r>
        <r>
          <rPr>
            <b/>
            <sz val="11"/>
            <rFont val="Calibri"/>
            <family val="2"/>
            <scheme val="minor"/>
          </rPr>
          <t xml:space="preserve">
</t>
        </r>
        <r>
          <rPr>
            <sz val="11"/>
            <rFont val="Calibri"/>
            <family val="2"/>
            <scheme val="minor"/>
          </rPr>
          <t xml:space="preserve">pro přidání další položky umístěte </t>
        </r>
        <r>
          <rPr>
            <b/>
            <sz val="11"/>
            <rFont val="Calibri"/>
            <family val="2"/>
            <scheme val="minor"/>
          </rPr>
          <t>kurzor do sloupce "B"</t>
        </r>
        <r>
          <rPr>
            <sz val="11"/>
            <rFont val="Calibri"/>
            <family val="2"/>
            <scheme val="minor"/>
          </rPr>
          <t xml:space="preserve"> pod poslední řádek  předešlé položky, nebo pod začátek následného dílu a spusťte </t>
        </r>
        <r>
          <rPr>
            <b/>
            <sz val="11"/>
            <rFont val="Calibri"/>
            <family val="2"/>
            <scheme val="minor"/>
          </rPr>
          <t>"Vložení položky"</t>
        </r>
        <r>
          <rPr>
            <sz val="11"/>
            <rFont val="Calibri"/>
            <family val="2"/>
            <scheme val="minor"/>
          </rPr>
          <t xml:space="preserve">.  
Chcete-li přidat další položku k uzavřenému Dílu, umístěte </t>
        </r>
        <r>
          <rPr>
            <b/>
            <sz val="11"/>
            <rFont val="Calibri"/>
            <family val="2"/>
            <scheme val="minor"/>
          </rPr>
          <t>kurzor do sloupce "B"</t>
        </r>
        <r>
          <rPr>
            <sz val="11"/>
            <rFont val="Calibri"/>
            <family val="2"/>
            <scheme val="minor"/>
          </rPr>
          <t xml:space="preserve">, a to buď na číslo položky, před kterou chcete položku přidat, nebo na řádek se součtem dílu a spusťte </t>
        </r>
        <r>
          <rPr>
            <b/>
            <sz val="11"/>
            <rFont val="Calibri"/>
            <family val="2"/>
            <scheme val="minor"/>
          </rPr>
          <t>"Vložení položky"</t>
        </r>
        <r>
          <rPr>
            <sz val="11"/>
            <rFont val="Calibri"/>
            <family val="2"/>
            <scheme val="minor"/>
          </rPr>
          <t xml:space="preserve">.
Po přidání  položky do již uzavřeného Dílu musí být </t>
        </r>
        <r>
          <rPr>
            <b/>
            <sz val="11"/>
            <rFont val="Calibri"/>
            <family val="2"/>
            <scheme val="minor"/>
          </rPr>
          <t>Díl znovu přepočítán</t>
        </r>
        <r>
          <rPr>
            <sz val="11"/>
            <rFont val="Calibri"/>
            <family val="2"/>
            <scheme val="minor"/>
          </rPr>
          <t xml:space="preserve"> 
</t>
        </r>
        <r>
          <rPr>
            <sz val="9"/>
            <rFont val="Tahoma"/>
            <family val="2"/>
          </rPr>
          <t xml:space="preserve">
</t>
        </r>
      </text>
    </comment>
    <comment ref="J3" authorId="1">
      <text>
        <r>
          <rPr>
            <b/>
            <u/>
            <sz val="12"/>
            <rFont val="Calibri"/>
            <family val="2"/>
            <scheme val="minor"/>
          </rPr>
          <t>Vložení nového Dílu:</t>
        </r>
        <r>
          <rPr>
            <b/>
            <sz val="11"/>
            <rFont val="Calibri"/>
            <family val="2"/>
            <scheme val="minor"/>
          </rPr>
          <t xml:space="preserve">
</t>
        </r>
        <r>
          <rPr>
            <sz val="11"/>
            <rFont val="Calibri"/>
            <family val="2"/>
            <scheme val="minor"/>
          </rPr>
          <t>nový</t>
        </r>
        <r>
          <rPr>
            <b/>
            <sz val="11"/>
            <rFont val="Calibri"/>
            <family val="2"/>
            <scheme val="minor"/>
          </rPr>
          <t xml:space="preserve"> Díl  </t>
        </r>
        <r>
          <rPr>
            <sz val="11"/>
            <rFont val="Calibri"/>
            <family val="2"/>
            <scheme val="minor"/>
          </rPr>
          <t xml:space="preserve">bude vytvořen až po </t>
        </r>
        <r>
          <rPr>
            <b/>
            <sz val="11"/>
            <rFont val="Calibri"/>
            <family val="2"/>
            <scheme val="minor"/>
          </rPr>
          <t xml:space="preserve">uzavření předešlého Dílu součtem. Díly nesmí mít shodné číslování ani názvy.
</t>
        </r>
        <r>
          <rPr>
            <sz val="11"/>
            <rFont val="Calibri"/>
            <family val="2"/>
            <scheme val="minor"/>
          </rPr>
          <t xml:space="preserve">Pro vložení nového </t>
        </r>
        <r>
          <rPr>
            <b/>
            <sz val="11"/>
            <rFont val="Calibri"/>
            <family val="2"/>
            <scheme val="minor"/>
          </rPr>
          <t>Dílu</t>
        </r>
        <r>
          <rPr>
            <sz val="11"/>
            <rFont val="Calibri"/>
            <family val="2"/>
            <scheme val="minor"/>
          </rPr>
          <t xml:space="preserve"> umístěte kurzor do sloupce "B" pod poslední řádek položky "</t>
        </r>
        <r>
          <rPr>
            <b/>
            <sz val="11"/>
            <rFont val="Calibri"/>
            <family val="2"/>
            <scheme val="minor"/>
          </rPr>
          <t>Součet za díl</t>
        </r>
        <r>
          <rPr>
            <sz val="11"/>
            <rFont val="Calibri"/>
            <family val="2"/>
            <scheme val="minor"/>
          </rPr>
          <t>" a spusťte "</t>
        </r>
        <r>
          <rPr>
            <b/>
            <sz val="11"/>
            <rFont val="Calibri"/>
            <family val="2"/>
            <scheme val="minor"/>
          </rPr>
          <t>Vloži Díl</t>
        </r>
        <r>
          <rPr>
            <sz val="11"/>
            <rFont val="Calibri"/>
            <family val="2"/>
            <scheme val="minor"/>
          </rPr>
          <t>" nebo požijte klávesovou zkratku "</t>
        </r>
        <r>
          <rPr>
            <b/>
            <sz val="11"/>
            <rFont val="Calibri"/>
            <family val="2"/>
            <scheme val="minor"/>
          </rPr>
          <t>ctrl a</t>
        </r>
        <r>
          <rPr>
            <sz val="11"/>
            <rFont val="Calibri"/>
            <family val="2"/>
            <scheme val="minor"/>
          </rPr>
          <t xml:space="preserve">".  </t>
        </r>
      </text>
    </comment>
    <comment ref="K3" authorId="0">
      <text>
        <r>
          <rPr>
            <b/>
            <u/>
            <sz val="12"/>
            <rFont val="Calibri"/>
            <family val="2"/>
            <scheme val="minor"/>
          </rPr>
          <t>Uzavření a součet Dílu:</t>
        </r>
        <r>
          <rPr>
            <b/>
            <sz val="11"/>
            <rFont val="Calibri"/>
            <family val="2"/>
            <scheme val="minor"/>
          </rPr>
          <t xml:space="preserve">
položky rozpočtu musí být zařazené do samostatně očíslovaných Dílů. Každý rozpočet musí mít minimálně jeden Díl, který je ukončen řádkem "Součet za Díl"
Před vytvoření nového Dílu musí být předchozí Díl vždy uzavřen součtem za Díl.
</t>
        </r>
        <r>
          <rPr>
            <sz val="11"/>
            <rFont val="Calibri"/>
            <family val="2"/>
            <scheme val="minor"/>
          </rPr>
          <t xml:space="preserve">Pro </t>
        </r>
        <r>
          <rPr>
            <b/>
            <sz val="11"/>
            <rFont val="Calibri"/>
            <family val="2"/>
            <scheme val="minor"/>
          </rPr>
          <t>součet za Díl</t>
        </r>
        <r>
          <rPr>
            <sz val="11"/>
            <rFont val="Calibri"/>
            <family val="2"/>
            <scheme val="minor"/>
          </rPr>
          <t xml:space="preserve"> umístěte kurzor do sloupce "B" pod poslední řádek poslední položky v Dílu a spusťte </t>
        </r>
        <r>
          <rPr>
            <b/>
            <sz val="11"/>
            <rFont val="Calibri"/>
            <family val="2"/>
            <scheme val="minor"/>
          </rPr>
          <t>"Součet za Díl"</t>
        </r>
        <r>
          <rPr>
            <sz val="11"/>
            <rFont val="Calibri"/>
            <family val="2"/>
            <scheme val="minor"/>
          </rPr>
          <t xml:space="preserve">.  
Chcete-li </t>
        </r>
        <r>
          <rPr>
            <b/>
            <sz val="11"/>
            <rFont val="Calibri"/>
            <family val="2"/>
            <scheme val="minor"/>
          </rPr>
          <t>přepočítat Díl</t>
        </r>
        <r>
          <rPr>
            <sz val="11"/>
            <rFont val="Calibri"/>
            <family val="2"/>
            <scheme val="minor"/>
          </rPr>
          <t xml:space="preserve"> po dodatečném přidání položky do již uzavřeného Dílu, umístěte kurzor do sloupce "B" se součtem za daný Díl a spusťte </t>
        </r>
        <r>
          <rPr>
            <b/>
            <sz val="11"/>
            <rFont val="Calibri"/>
            <family val="2"/>
            <scheme val="minor"/>
          </rPr>
          <t>"Součet za Díl"</t>
        </r>
        <r>
          <rPr>
            <sz val="11"/>
            <rFont val="Calibri"/>
            <family val="2"/>
            <scheme val="minor"/>
          </rPr>
          <t xml:space="preserve">.
Po přidání položky do již uzavřeného Dílu musí být Díl vždy znovu přepočítán.
</t>
        </r>
        <r>
          <rPr>
            <b/>
            <sz val="11"/>
            <rFont val="Calibri"/>
            <family val="2"/>
            <scheme val="minor"/>
          </rPr>
          <t>Nový Díl  bude vytvořen až po uzavření předešlého Dílu součtem</t>
        </r>
        <r>
          <rPr>
            <sz val="11"/>
            <rFont val="Calibri"/>
            <family val="2"/>
            <scheme val="minor"/>
          </rPr>
          <t>. Díly nesmí mít shodné číslování ani názvy.</t>
        </r>
      </text>
    </comment>
    <comment ref="E4" authorId="0">
      <text>
        <r>
          <rPr>
            <b/>
            <u/>
            <sz val="10"/>
            <rFont val="Calibri"/>
            <family val="2"/>
            <scheme val="minor"/>
          </rPr>
          <t>Vybrat kategorii dle seznamu</t>
        </r>
        <r>
          <rPr>
            <sz val="9"/>
            <rFont val="Calibri"/>
            <family val="2"/>
            <scheme val="minor"/>
          </rPr>
          <t xml:space="preserve">
</t>
        </r>
        <r>
          <rPr>
            <i/>
            <sz val="9"/>
            <rFont val="Calibri"/>
            <family val="2"/>
            <scheme val="minor"/>
          </rPr>
          <t xml:space="preserve">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D.1 Železniční zabezpečovací zařízení
D.2 Železniční sdělovací zařízení
D.3 Silnoproudá technologie včetně DŘT
D.4 Ostatní technologická zařízení
</t>
        </r>
        <r>
          <rPr>
            <sz val="9"/>
            <rFont val="Tahoma"/>
            <family val="2"/>
          </rPr>
          <t xml:space="preserve">
</t>
        </r>
      </text>
    </comment>
    <comment ref="I4" authorId="0">
      <text>
        <r>
          <rPr>
            <b/>
            <sz val="10"/>
            <rFont val="Arial"/>
            <family val="2"/>
          </rPr>
          <t xml:space="preserve">Klasifikace pro zatřídění stavebních a inženýrských objektů
</t>
        </r>
        <r>
          <rPr>
            <sz val="10"/>
            <rFont val="Arial"/>
            <family val="2"/>
          </rPr>
          <t xml:space="preserve">(viz Portál veřejných zakázek MMR):
</t>
        </r>
        <r>
          <rPr>
            <b/>
            <u/>
            <sz val="10"/>
            <rFont val="Arial"/>
            <family val="2"/>
          </rPr>
          <t>Struktura klasifikace:</t>
        </r>
        <r>
          <rPr>
            <sz val="10"/>
            <rFont val="Arial"/>
            <family val="2"/>
          </rPr>
          <t xml:space="preserve">
</t>
        </r>
        <r>
          <rPr>
            <b/>
            <sz val="10"/>
            <rFont val="Arial"/>
            <family val="2"/>
          </rPr>
          <t>1. až 3.</t>
        </r>
        <r>
          <rPr>
            <sz val="10"/>
            <rFont val="Arial"/>
            <family val="2"/>
          </rPr>
          <t xml:space="preserve"> místo obor
</t>
        </r>
        <r>
          <rPr>
            <b/>
            <sz val="10"/>
            <rFont val="Arial"/>
            <family val="2"/>
          </rPr>
          <t>4.</t>
        </r>
        <r>
          <rPr>
            <sz val="10"/>
            <rFont val="Arial"/>
            <family val="2"/>
          </rPr>
          <t xml:space="preserve"> místo skupina
</t>
        </r>
        <r>
          <rPr>
            <b/>
            <sz val="10"/>
            <rFont val="Arial"/>
            <family val="2"/>
          </rPr>
          <t>5.</t>
        </r>
        <r>
          <rPr>
            <sz val="10"/>
            <rFont val="Arial"/>
            <family val="2"/>
          </rPr>
          <t xml:space="preserve"> místo podskupina
</t>
        </r>
        <r>
          <rPr>
            <b/>
            <sz val="10"/>
            <rFont val="Arial"/>
            <family val="2"/>
          </rPr>
          <t>6.</t>
        </r>
        <r>
          <rPr>
            <sz val="10"/>
            <rFont val="Arial"/>
            <family val="2"/>
          </rPr>
          <t xml:space="preserve"> místo konstrukčně materiálová charakteristika
</t>
        </r>
        <r>
          <rPr>
            <b/>
            <sz val="10"/>
            <rFont val="Arial"/>
            <family val="2"/>
          </rPr>
          <t>7.</t>
        </r>
        <r>
          <rPr>
            <sz val="10"/>
            <rFont val="Arial"/>
            <family val="2"/>
          </rPr>
          <t xml:space="preserve"> místo druh stavební akce</t>
        </r>
        <r>
          <rPr>
            <sz val="9"/>
            <rFont val="Tahoma"/>
            <family val="2"/>
          </rPr>
          <t xml:space="preserve">
</t>
        </r>
      </text>
    </comment>
    <comment ref="K4" authorId="0">
      <text>
        <r>
          <rPr>
            <b/>
            <u/>
            <sz val="11"/>
            <rFont val="Arial"/>
            <family val="2"/>
          </rPr>
          <t>1. až 3. místo obor:</t>
        </r>
        <r>
          <rPr>
            <b/>
            <u/>
            <sz val="9"/>
            <rFont val="Arial"/>
            <family val="2"/>
          </rPr>
          <t xml:space="preserve">
</t>
        </r>
        <r>
          <rPr>
            <b/>
            <sz val="9"/>
            <rFont val="Arial"/>
            <family val="2"/>
          </rPr>
          <t xml:space="preserve">obory stavebních objektů:
</t>
        </r>
        <r>
          <rPr>
            <b/>
            <i/>
            <sz val="9"/>
            <rFont val="Arial"/>
            <family val="2"/>
          </rPr>
          <t>801</t>
        </r>
        <r>
          <rPr>
            <i/>
            <sz val="9"/>
            <rFont val="Arial"/>
            <family val="2"/>
          </rPr>
          <t xml:space="preserve"> Budovy občanské výstavby
</t>
        </r>
        <r>
          <rPr>
            <b/>
            <i/>
            <sz val="9"/>
            <rFont val="Arial"/>
            <family val="2"/>
          </rPr>
          <t>802</t>
        </r>
        <r>
          <rPr>
            <i/>
            <sz val="9"/>
            <rFont val="Arial"/>
            <family val="2"/>
          </rPr>
          <t xml:space="preserve"> Haly občanské výstavby
</t>
        </r>
        <r>
          <rPr>
            <b/>
            <i/>
            <sz val="9"/>
            <rFont val="Arial"/>
            <family val="2"/>
          </rPr>
          <t>803</t>
        </r>
        <r>
          <rPr>
            <i/>
            <sz val="9"/>
            <rFont val="Arial"/>
            <family val="2"/>
          </rPr>
          <t xml:space="preserve"> Budovy pro bydlení
</t>
        </r>
        <r>
          <rPr>
            <b/>
            <i/>
            <sz val="9"/>
            <rFont val="Arial"/>
            <family val="2"/>
          </rPr>
          <t>811</t>
        </r>
        <r>
          <rPr>
            <i/>
            <sz val="9"/>
            <rFont val="Arial"/>
            <family val="2"/>
          </rPr>
          <t xml:space="preserve"> Haly pro výrobu a služby
</t>
        </r>
        <r>
          <rPr>
            <b/>
            <i/>
            <sz val="9"/>
            <rFont val="Arial"/>
            <family val="2"/>
          </rPr>
          <t>812</t>
        </r>
        <r>
          <rPr>
            <i/>
            <sz val="9"/>
            <rFont val="Arial"/>
            <family val="2"/>
          </rPr>
          <t xml:space="preserve"> Budovy pro výrobu a služby
</t>
        </r>
        <r>
          <rPr>
            <b/>
            <i/>
            <sz val="9"/>
            <rFont val="Arial"/>
            <family val="2"/>
          </rPr>
          <t>813</t>
        </r>
        <r>
          <rPr>
            <i/>
            <sz val="9"/>
            <rFont val="Arial"/>
            <family val="2"/>
          </rPr>
          <t xml:space="preserve"> Věže, stožáry a komíny
</t>
        </r>
        <r>
          <rPr>
            <b/>
            <i/>
            <sz val="9"/>
            <rFont val="Arial"/>
            <family val="2"/>
          </rPr>
          <t>814</t>
        </r>
        <r>
          <rPr>
            <i/>
            <sz val="9"/>
            <rFont val="Arial"/>
            <family val="2"/>
          </rPr>
          <t xml:space="preserve"> Nádrže a jímky čistíren vod a ostatní pozemní nádrže,  
        jímky zásobníky a jámy
</t>
        </r>
        <r>
          <rPr>
            <b/>
            <i/>
            <sz val="9"/>
            <rFont val="Arial"/>
            <family val="2"/>
          </rPr>
          <t>815</t>
        </r>
        <r>
          <rPr>
            <i/>
            <sz val="9"/>
            <rFont val="Arial"/>
            <family val="2"/>
          </rPr>
          <t xml:space="preserve"> Objekty pozemní zvláštní
</t>
        </r>
        <r>
          <rPr>
            <b/>
            <i/>
            <sz val="9"/>
            <rFont val="Arial"/>
            <family val="2"/>
          </rPr>
          <t>817</t>
        </r>
        <r>
          <rPr>
            <i/>
            <sz val="9"/>
            <rFont val="Arial"/>
            <family val="2"/>
          </rPr>
          <t xml:space="preserve"> Objekty jaderných zařízení
</t>
        </r>
        <r>
          <rPr>
            <b/>
            <i/>
            <sz val="9"/>
            <rFont val="Arial"/>
            <family val="2"/>
          </rPr>
          <t>821</t>
        </r>
        <r>
          <rPr>
            <i/>
            <sz val="9"/>
            <rFont val="Arial"/>
            <family val="2"/>
          </rPr>
          <t xml:space="preserve"> Mosty
</t>
        </r>
        <r>
          <rPr>
            <b/>
            <i/>
            <sz val="9"/>
            <rFont val="Arial"/>
            <family val="2"/>
          </rPr>
          <t>822</t>
        </r>
        <r>
          <rPr>
            <i/>
            <sz val="9"/>
            <rFont val="Arial"/>
            <family val="2"/>
          </rPr>
          <t xml:space="preserve"> Komunikace pozemní a letiště
</t>
        </r>
        <r>
          <rPr>
            <b/>
            <i/>
            <sz val="9"/>
            <rFont val="Arial"/>
            <family val="2"/>
          </rPr>
          <t>823</t>
        </r>
        <r>
          <rPr>
            <i/>
            <sz val="9"/>
            <rFont val="Arial"/>
            <family val="2"/>
          </rPr>
          <t xml:space="preserve"> Plochy a úpravy území
</t>
        </r>
        <r>
          <rPr>
            <b/>
            <i/>
            <sz val="9"/>
            <rFont val="Arial"/>
            <family val="2"/>
          </rPr>
          <t>824</t>
        </r>
        <r>
          <rPr>
            <i/>
            <sz val="9"/>
            <rFont val="Arial"/>
            <family val="2"/>
          </rPr>
          <t xml:space="preserve"> Dráhy kolejové
</t>
        </r>
        <r>
          <rPr>
            <b/>
            <i/>
            <sz val="9"/>
            <rFont val="Arial"/>
            <family val="2"/>
          </rPr>
          <t>825</t>
        </r>
        <r>
          <rPr>
            <i/>
            <sz val="9"/>
            <rFont val="Arial"/>
            <family val="2"/>
          </rPr>
          <t xml:space="preserve"> Objekty podzemní (mimo důlní)
</t>
        </r>
        <r>
          <rPr>
            <b/>
            <i/>
            <sz val="9"/>
            <rFont val="Arial"/>
            <family val="2"/>
          </rPr>
          <t>826</t>
        </r>
        <r>
          <rPr>
            <i/>
            <sz val="9"/>
            <rFont val="Arial"/>
            <family val="2"/>
          </rPr>
          <t xml:space="preserve"> Objekty podzemní důlní
</t>
        </r>
        <r>
          <rPr>
            <b/>
            <i/>
            <sz val="9"/>
            <rFont val="Arial"/>
            <family val="2"/>
          </rPr>
          <t>827</t>
        </r>
        <r>
          <rPr>
            <i/>
            <sz val="9"/>
            <rFont val="Arial"/>
            <family val="2"/>
          </rPr>
          <t xml:space="preserve"> Vedení trubní dálková a přípojná
</t>
        </r>
        <r>
          <rPr>
            <b/>
            <i/>
            <sz val="9"/>
            <rFont val="Arial"/>
            <family val="2"/>
          </rPr>
          <t>828</t>
        </r>
        <r>
          <rPr>
            <i/>
            <sz val="9"/>
            <rFont val="Arial"/>
            <family val="2"/>
          </rPr>
          <t xml:space="preserve"> Vedení elektrická a dráhy visuté
</t>
        </r>
        <r>
          <rPr>
            <b/>
            <i/>
            <sz val="9"/>
            <rFont val="Arial"/>
            <family val="2"/>
          </rPr>
          <t>831</t>
        </r>
        <r>
          <rPr>
            <i/>
            <sz val="9"/>
            <rFont val="Arial"/>
            <family val="2"/>
          </rPr>
          <t xml:space="preserve"> Hydromeliorace
</t>
        </r>
        <r>
          <rPr>
            <b/>
            <i/>
            <sz val="9"/>
            <rFont val="Arial"/>
            <family val="2"/>
          </rPr>
          <t>832</t>
        </r>
        <r>
          <rPr>
            <i/>
            <sz val="9"/>
            <rFont val="Arial"/>
            <family val="2"/>
          </rPr>
          <t xml:space="preserve"> Hráze a objekty na tocích
</t>
        </r>
        <r>
          <rPr>
            <b/>
            <i/>
            <sz val="9"/>
            <rFont val="Arial"/>
            <family val="2"/>
          </rPr>
          <t>833</t>
        </r>
        <r>
          <rPr>
            <i/>
            <sz val="9"/>
            <rFont val="Arial"/>
            <family val="2"/>
          </rPr>
          <t xml:space="preserve"> Nádrže na tocích, úpravy toků a kanály
</t>
        </r>
        <r>
          <rPr>
            <b/>
            <sz val="9"/>
            <rFont val="Arial"/>
            <family val="2"/>
          </rPr>
          <t xml:space="preserve">
obory stavebních prací výrobní povahy:
</t>
        </r>
        <r>
          <rPr>
            <b/>
            <i/>
            <sz val="9"/>
            <rFont val="Arial"/>
            <family val="2"/>
          </rPr>
          <t>838</t>
        </r>
        <r>
          <rPr>
            <i/>
            <sz val="9"/>
            <rFont val="Arial"/>
            <family val="2"/>
          </rPr>
          <t xml:space="preserve"> Práce stavební při budování technologických zařizení
</t>
        </r>
        <r>
          <rPr>
            <b/>
            <i/>
            <sz val="9"/>
            <rFont val="Arial"/>
            <family val="2"/>
          </rPr>
          <t>839</t>
        </r>
        <r>
          <rPr>
            <i/>
            <sz val="9"/>
            <rFont val="Arial"/>
            <family val="2"/>
          </rPr>
          <t xml:space="preserve"> Práce výrobní povahy ve stavebnictví</t>
        </r>
      </text>
    </comment>
    <comment ref="L4" authorId="0">
      <text>
        <r>
          <rPr>
            <b/>
            <u/>
            <sz val="10"/>
            <rFont val="Arial"/>
            <family val="2"/>
          </rPr>
          <t>povinné:</t>
        </r>
        <r>
          <rPr>
            <b/>
            <sz val="9"/>
            <rFont val="Arial"/>
            <family val="2"/>
          </rPr>
          <t xml:space="preserve">
</t>
        </r>
        <r>
          <rPr>
            <b/>
            <i/>
            <sz val="9"/>
            <rFont val="Arial"/>
            <family val="2"/>
          </rPr>
          <t>4. místo skupina</t>
        </r>
        <r>
          <rPr>
            <b/>
            <sz val="9"/>
            <rFont val="Arial"/>
            <family val="2"/>
          </rPr>
          <t xml:space="preserve">
</t>
        </r>
        <r>
          <rPr>
            <b/>
            <u/>
            <sz val="10"/>
            <rFont val="Arial"/>
            <family val="2"/>
          </rPr>
          <t>volitelné v případě, že lze zařadit:</t>
        </r>
        <r>
          <rPr>
            <b/>
            <sz val="9"/>
            <rFont val="Arial"/>
            <family val="2"/>
          </rPr>
          <t xml:space="preserve">
</t>
        </r>
        <r>
          <rPr>
            <i/>
            <sz val="9"/>
            <rFont val="Arial"/>
            <family val="2"/>
          </rPr>
          <t>5. místo podskupina
6. místo konstrukčně materiálová charakteristika
7. místo druh stavební akce</t>
        </r>
      </text>
    </comment>
    <comment ref="E5" authorId="0">
      <text>
        <r>
          <rPr>
            <b/>
            <u/>
            <sz val="10"/>
            <rFont val="Calibri"/>
            <family val="2"/>
            <scheme val="minor"/>
          </rPr>
          <t>Vybrat stádium dle seznamu:</t>
        </r>
        <r>
          <rPr>
            <sz val="9"/>
            <rFont val="Calibri"/>
            <family val="2"/>
            <scheme val="minor"/>
          </rPr>
          <t xml:space="preserve">
</t>
        </r>
        <r>
          <rPr>
            <i/>
            <sz val="9"/>
            <rFont val="Calibri"/>
            <family val="2"/>
            <scheme val="minor"/>
          </rPr>
          <t xml:space="preserve">Nejčastěji se zpracovává rozpočet ve </t>
        </r>
        <r>
          <rPr>
            <b/>
            <i/>
            <sz val="9"/>
            <rFont val="Calibri"/>
            <family val="2"/>
            <scheme val="minor"/>
          </rPr>
          <t>Stádiu 3</t>
        </r>
        <r>
          <rPr>
            <i/>
            <sz val="9"/>
            <rFont val="Calibri"/>
            <family val="2"/>
            <scheme val="minor"/>
          </rPr>
          <t xml:space="preserve"> jako rozpočet jednotlivých SO a PS v rozsahu oceněných soupisů prací dle požadavků vyhlášky č. 169/2016 Sb. 
</t>
        </r>
        <r>
          <rPr>
            <sz val="9"/>
            <rFont val="Calibri"/>
            <family val="2"/>
            <scheme val="minor"/>
          </rPr>
          <t xml:space="preserve">V případě, </t>
        </r>
        <r>
          <rPr>
            <i/>
            <sz val="9"/>
            <rFont val="Calibri"/>
            <family val="2"/>
            <scheme val="minor"/>
          </rPr>
          <t xml:space="preserve">že je podkladem pro výběr zhotovitele na realizaci díla dokumentace ve </t>
        </r>
        <r>
          <rPr>
            <b/>
            <i/>
            <sz val="9"/>
            <rFont val="Calibri"/>
            <family val="2"/>
            <scheme val="minor"/>
          </rPr>
          <t>Stádiu 2</t>
        </r>
        <r>
          <rPr>
            <i/>
            <sz val="9"/>
            <rFont val="Calibri"/>
            <family val="2"/>
            <scheme val="minor"/>
          </rPr>
          <t xml:space="preserve"> - DUR (tj. v případě staveb kdy projektovou dokumentaci ve stádiu 3 zpracovává zhotovitel stavby), jsou rozpočty jednotlivých SO a PS zpracované ve </t>
        </r>
        <r>
          <rPr>
            <i/>
            <u/>
            <sz val="9"/>
            <rFont val="Calibri"/>
            <family val="2"/>
            <scheme val="minor"/>
          </rPr>
          <t>Formulářích SOPS stádia 3</t>
        </r>
        <r>
          <rPr>
            <i/>
            <sz val="9"/>
            <rFont val="Calibri"/>
            <family val="2"/>
            <scheme val="minor"/>
          </rPr>
          <t xml:space="preserve"> jako podklad pro sestavení souhrnného rozpočtu a určení předpokládané hodnoty zakázky pro další stádia.  V Řádku se uveden, že se jedná o </t>
        </r>
        <r>
          <rPr>
            <b/>
            <i/>
            <sz val="9"/>
            <rFont val="Calibri"/>
            <family val="2"/>
            <scheme val="minor"/>
          </rPr>
          <t>Stádium 2</t>
        </r>
        <r>
          <rPr>
            <i/>
            <sz val="9"/>
            <rFont val="Calibri"/>
            <family val="2"/>
            <scheme val="minor"/>
          </rPr>
          <t>.</t>
        </r>
        <r>
          <rPr>
            <sz val="9"/>
            <rFont val="Calibri"/>
            <family val="2"/>
            <scheme val="minor"/>
          </rPr>
          <t xml:space="preserve">
</t>
        </r>
      </text>
    </comment>
    <comment ref="F6" authorId="0">
      <text>
        <r>
          <rPr>
            <b/>
            <u/>
            <sz val="10"/>
            <rFont val="Calibri"/>
            <family val="2"/>
            <scheme val="minor"/>
          </rPr>
          <t>Jiný vlastník SO/PS než SŽDC</t>
        </r>
        <r>
          <rPr>
            <sz val="9"/>
            <rFont val="Calibri"/>
            <family val="2"/>
            <scheme val="minor"/>
          </rPr>
          <t xml:space="preserve">
</t>
        </r>
        <r>
          <rPr>
            <i/>
            <sz val="9"/>
            <rFont val="Calibri"/>
            <family val="2"/>
            <scheme val="minor"/>
          </rPr>
          <t xml:space="preserve">v přípdě jiného vlastníka SO/PS než SŽDC, tj. v případě, že je uvedeno </t>
        </r>
        <r>
          <rPr>
            <b/>
            <i/>
            <sz val="9"/>
            <rFont val="Calibri"/>
            <family val="2"/>
            <scheme val="minor"/>
          </rPr>
          <t>"Ostatní"</t>
        </r>
        <r>
          <rPr>
            <i/>
            <sz val="9"/>
            <rFont val="Calibri"/>
            <family val="2"/>
            <scheme val="minor"/>
          </rPr>
          <t xml:space="preserve"> v položce "Majetek" bude doplněn  vlastník daného SO/PS (např. ČD a.s., PRE as.s, Veolie atd). 
</t>
        </r>
      </text>
    </comment>
    <comment ref="C10" authorId="0">
      <text>
        <r>
          <rPr>
            <b/>
            <i/>
            <sz val="10"/>
            <rFont val="Arial"/>
            <family val="2"/>
          </rPr>
          <t xml:space="preserve">Třídící kód položky dle použité cenové soustavy. </t>
        </r>
        <r>
          <rPr>
            <i/>
            <sz val="10"/>
            <rFont val="Arial"/>
            <family val="2"/>
          </rPr>
          <t xml:space="preserve">
V případě, že pro činnosti nejsou v použité cenové soustavě odpovídající položky, budou pro dané činnosti vytvořené nové samostatné položky (R-položky) s označením na první pozici R a číselným pořadím položky. (např. R123) detailně viz Směrnice SŽDC č. 20 kap. 3.4.4.</t>
        </r>
        <r>
          <rPr>
            <sz val="9"/>
            <rFont val="Arial"/>
            <family val="2"/>
          </rPr>
          <t xml:space="preserve">
</t>
        </r>
      </text>
    </comment>
    <comment ref="D10" authorId="0">
      <text>
        <r>
          <rPr>
            <b/>
            <i/>
            <sz val="10"/>
            <rFont val="Arial"/>
            <family val="2"/>
          </rPr>
          <t xml:space="preserve">Číselné označení varianty položky v jednom Díle.
</t>
        </r>
        <r>
          <rPr>
            <i/>
            <sz val="10"/>
            <rFont val="Arial"/>
            <family val="2"/>
          </rPr>
          <t xml:space="preserve">Vyplní se v případě, že  </t>
        </r>
        <r>
          <rPr>
            <i/>
            <u/>
            <sz val="10"/>
            <rFont val="Arial"/>
            <family val="2"/>
          </rPr>
          <t xml:space="preserve">v jednom </t>
        </r>
        <r>
          <rPr>
            <b/>
            <i/>
            <u/>
            <sz val="10"/>
            <rFont val="Arial"/>
            <family val="2"/>
          </rPr>
          <t xml:space="preserve">Díle </t>
        </r>
        <r>
          <rPr>
            <i/>
            <u/>
            <sz val="10"/>
            <rFont val="Arial"/>
            <family val="2"/>
          </rPr>
          <t>je použitá položka</t>
        </r>
        <r>
          <rPr>
            <i/>
            <sz val="10"/>
            <rFont val="Arial"/>
            <family val="2"/>
          </rPr>
          <t xml:space="preserve"> se shodným třídícím kódem </t>
        </r>
        <r>
          <rPr>
            <i/>
            <u/>
            <sz val="10"/>
            <rFont val="Arial"/>
            <family val="2"/>
          </rPr>
          <t>víc než jednou</t>
        </r>
        <r>
          <rPr>
            <i/>
            <sz val="10"/>
            <rFont val="Arial"/>
            <family val="2"/>
          </rPr>
          <t xml:space="preserve">. Když je jeden druh činnosti se shpdným třídícím kódem zařazen v jednom Díle víckrát bude pro účely následného zprcování  očíslován počet použití dané položky v </t>
        </r>
        <r>
          <rPr>
            <b/>
            <i/>
            <sz val="10"/>
            <rFont val="Arial"/>
            <family val="2"/>
          </rPr>
          <t>Díle</t>
        </r>
        <r>
          <rPr>
            <i/>
            <sz val="10"/>
            <rFont val="Arial"/>
            <family val="2"/>
          </rPr>
          <t xml:space="preserve"> vzestupnou číselnou řadou (1, 2 ,3...).</t>
        </r>
      </text>
    </comment>
    <comment ref="E10" authorId="0">
      <text>
        <r>
          <rPr>
            <b/>
            <i/>
            <sz val="10"/>
            <rFont val="Arial"/>
            <family val="2"/>
          </rPr>
          <t xml:space="preserve">Prioritně bude použita cenová soustava OTSKP.
</t>
        </r>
        <r>
          <rPr>
            <i/>
            <sz val="10"/>
            <rFont val="Arial"/>
            <family val="2"/>
          </rPr>
          <t xml:space="preserve">v případě, že není v dané cenové soustavě položka zohledňující danou činnost, je možné použít jinou volně dostupnou cenovou soustavu, ke které je zajištěný neomezený dálkový přístup, za podmínek dodržení požadavků vyhlášky č.169/2016 Sb.
V případě individuální položky neuvedené v dané senové soustavě bude uvedeno </t>
        </r>
        <r>
          <rPr>
            <b/>
            <i/>
            <sz val="10"/>
            <rFont val="Arial"/>
            <family val="2"/>
          </rPr>
          <t xml:space="preserve">R-položka.
</t>
        </r>
        <r>
          <rPr>
            <i/>
            <sz val="10"/>
            <rFont val="Arial"/>
            <family val="2"/>
          </rPr>
          <t>detailně viz Směrnice SŽDC č. 20 kap. 3.4.3 a 3.4.4</t>
        </r>
        <r>
          <rPr>
            <sz val="9"/>
            <rFont val="Arial"/>
            <family val="2"/>
          </rPr>
          <t xml:space="preserve">
</t>
        </r>
        <r>
          <rPr>
            <sz val="9"/>
            <rFont val="Tahoma"/>
            <family val="2"/>
          </rPr>
          <t xml:space="preserve">
</t>
        </r>
      </text>
    </comment>
    <comment ref="H10" authorId="0">
      <text>
        <r>
          <rPr>
            <b/>
            <sz val="9"/>
            <rFont val="Arial"/>
            <family val="2"/>
          </rPr>
          <t>Množství</t>
        </r>
        <r>
          <rPr>
            <sz val="9"/>
            <rFont val="Arial"/>
            <family val="2"/>
          </rPr>
          <t xml:space="preserve"> v položce bude zaokrouhledno na </t>
        </r>
        <r>
          <rPr>
            <b/>
            <sz val="9"/>
            <rFont val="Arial"/>
            <family val="2"/>
          </rPr>
          <t>3 desetinná místa</t>
        </r>
        <r>
          <rPr>
            <sz val="9"/>
            <rFont val="Arial"/>
            <family val="2"/>
          </rPr>
          <t>.</t>
        </r>
        <r>
          <rPr>
            <sz val="9"/>
            <rFont val="Tahoma"/>
            <family val="2"/>
          </rPr>
          <t xml:space="preserve">
</t>
        </r>
      </text>
    </comment>
    <comment ref="K12" authorId="0">
      <text>
        <r>
          <rPr>
            <b/>
            <sz val="9"/>
            <rFont val="Arial"/>
            <family val="2"/>
          </rPr>
          <t>Jednotková cena</t>
        </r>
        <r>
          <rPr>
            <sz val="9"/>
            <rFont val="Arial"/>
            <family val="2"/>
          </rPr>
          <t xml:space="preserve"> bude zaokrouhledná na </t>
        </r>
        <r>
          <rPr>
            <b/>
            <sz val="9"/>
            <rFont val="Arial"/>
            <family val="2"/>
          </rPr>
          <t>2 desetinná místa</t>
        </r>
        <r>
          <rPr>
            <sz val="9"/>
            <rFont val="Arial"/>
            <family val="2"/>
          </rPr>
          <t>.</t>
        </r>
        <r>
          <rPr>
            <b/>
            <sz val="9"/>
            <rFont val="Arial"/>
            <family val="2"/>
          </rPr>
          <t xml:space="preserve">
</t>
        </r>
        <r>
          <rPr>
            <sz val="9"/>
            <rFont val="Tahoma"/>
            <family val="2"/>
          </rPr>
          <t xml:space="preserve">
</t>
        </r>
      </text>
    </comment>
    <comment ref="F14" authorId="0">
      <text>
        <r>
          <rPr>
            <b/>
            <i/>
            <u/>
            <sz val="10"/>
            <rFont val="Arial"/>
            <family val="2"/>
          </rPr>
          <t>Přesný název položky</t>
        </r>
        <r>
          <rPr>
            <i/>
            <sz val="10"/>
            <rFont val="Arial"/>
            <family val="2"/>
          </rPr>
          <t xml:space="preserve"> dle cenové soustavy, nebo vlastní název v případě položky mimo cenovou soustavu.</t>
        </r>
        <r>
          <rPr>
            <sz val="10"/>
            <rFont val="Arial"/>
            <family val="2"/>
          </rPr>
          <t xml:space="preserve">
</t>
        </r>
      </text>
    </comment>
    <comment ref="F15" authorId="0">
      <text>
        <r>
          <rPr>
            <i/>
            <sz val="10"/>
            <rFont val="Arial"/>
            <family val="2"/>
          </rPr>
          <t>Doplnění názvu položky upřesňující popis dané položky</t>
        </r>
        <r>
          <rPr>
            <b/>
            <i/>
            <sz val="10"/>
            <rFont val="Arial"/>
            <family val="2"/>
          </rPr>
          <t>.
V případě, že název položky odpovídá popisu položky, pole zůstane bez vyplnění.</t>
        </r>
        <r>
          <rPr>
            <sz val="9"/>
            <rFont val="Tahoma"/>
            <family val="2"/>
          </rPr>
          <t xml:space="preserve">
</t>
        </r>
      </text>
    </comment>
    <comment ref="F16" authorId="0">
      <text>
        <r>
          <rPr>
            <i/>
            <sz val="10"/>
            <rFont val="Arial"/>
            <family val="2"/>
          </rPr>
          <t>Způsob stanovení množství položky, nebo odkaz na příslušnou přílohu dokumentace.</t>
        </r>
        <r>
          <rPr>
            <sz val="9"/>
            <rFont val="Tahoma"/>
            <family val="2"/>
          </rPr>
          <t xml:space="preserve">
</t>
        </r>
      </text>
    </comment>
    <comment ref="F17" authorId="0">
      <text>
        <r>
          <rPr>
            <b/>
            <i/>
            <u/>
            <sz val="10"/>
            <rFont val="Arial"/>
            <family val="2"/>
          </rPr>
          <t>Technická specifikace položky :</t>
        </r>
        <r>
          <rPr>
            <i/>
            <sz val="10"/>
            <rFont val="Arial"/>
            <family val="2"/>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rPr>
          <t xml:space="preserve"> "Technická specifikace položky odpovídá příslušné cenové soustavě."</t>
        </r>
        <r>
          <rPr>
            <sz val="9"/>
            <rFont val="Tahoma"/>
            <family val="2"/>
          </rPr>
          <t xml:space="preserve">
</t>
        </r>
      </text>
    </comment>
  </commentList>
</comments>
</file>

<file path=xl/sharedStrings.xml><?xml version="1.0" encoding="utf-8"?>
<sst xmlns="http://schemas.openxmlformats.org/spreadsheetml/2006/main" count="641" uniqueCount="331">
  <si>
    <t>Kód položky</t>
  </si>
  <si>
    <t>Varianta</t>
  </si>
  <si>
    <t>MJ</t>
  </si>
  <si>
    <t>Množství</t>
  </si>
  <si>
    <t>Cena</t>
  </si>
  <si>
    <t>Celkem</t>
  </si>
  <si>
    <t>PP</t>
  </si>
  <si>
    <t>P</t>
  </si>
  <si>
    <t>VV</t>
  </si>
  <si>
    <t>TS</t>
  </si>
  <si>
    <t>Zemní práce</t>
  </si>
  <si>
    <t>Stavba:</t>
  </si>
  <si>
    <t>Poř. číslo</t>
  </si>
  <si>
    <t>Cenová soustava</t>
  </si>
  <si>
    <t>Jednotková hmotnost</t>
  </si>
  <si>
    <t>Celková hmotnost</t>
  </si>
  <si>
    <t>Jednotková</t>
  </si>
  <si>
    <t>Datum zpracování:</t>
  </si>
  <si>
    <t>Zpracovatel:</t>
  </si>
  <si>
    <t>Majetek:</t>
  </si>
  <si>
    <t>Kategorie monitoringu:</t>
  </si>
  <si>
    <t>Díl:</t>
  </si>
  <si>
    <t>Saoučet za díl:</t>
  </si>
  <si>
    <t>ISPROFIN:</t>
  </si>
  <si>
    <t>Označení (S-kód):</t>
  </si>
  <si>
    <t>Zahájení realizace SO/PS:</t>
  </si>
  <si>
    <t>Ukončení realizace SO/PS.</t>
  </si>
  <si>
    <t>Cenová úroveň:</t>
  </si>
  <si>
    <t>CELKEM:</t>
  </si>
  <si>
    <t>Stupeň dokumentace:</t>
  </si>
  <si>
    <t>Klasifikace SO/PS:</t>
  </si>
  <si>
    <t>Název položky/dílu</t>
  </si>
  <si>
    <t>Poplatky za likvidaci odpadů</t>
  </si>
  <si>
    <t>D</t>
  </si>
  <si>
    <t>SO/PS:</t>
  </si>
  <si>
    <t>Železniční svršek</t>
  </si>
  <si>
    <t>Železniční spodek</t>
  </si>
  <si>
    <t>Nástupiště</t>
  </si>
  <si>
    <t>Železniční přejezdy</t>
  </si>
  <si>
    <t>E.1.1.1</t>
  </si>
  <si>
    <t>E.1.1.2</t>
  </si>
  <si>
    <t>E.1.2</t>
  </si>
  <si>
    <t>E.1.3</t>
  </si>
  <si>
    <t>E.1.4</t>
  </si>
  <si>
    <t>Mosty, propustky, zdi</t>
  </si>
  <si>
    <t>E.1.5</t>
  </si>
  <si>
    <t>Ostatní inženýrské objekty</t>
  </si>
  <si>
    <t>E.1.6</t>
  </si>
  <si>
    <t>Potrubní vedení</t>
  </si>
  <si>
    <t>E.1.7</t>
  </si>
  <si>
    <t>Železniční tunely</t>
  </si>
  <si>
    <t>E.1.8</t>
  </si>
  <si>
    <t>Pozemní komunikace</t>
  </si>
  <si>
    <t>E.1.9</t>
  </si>
  <si>
    <t>Kabelovody, kolektory</t>
  </si>
  <si>
    <t>E.1.10</t>
  </si>
  <si>
    <t>Protihlukové objekty</t>
  </si>
  <si>
    <t>E.2</t>
  </si>
  <si>
    <t>Pozemní stavební objekty</t>
  </si>
  <si>
    <t>E.3.1</t>
  </si>
  <si>
    <t>Trakční vedení</t>
  </si>
  <si>
    <t>E.3.2</t>
  </si>
  <si>
    <t>Napájecí stanice (měnírna, trakční transformovna) – stavební část</t>
  </si>
  <si>
    <t>E.3.3</t>
  </si>
  <si>
    <t>Spínací stanice – stavební část</t>
  </si>
  <si>
    <t>E.3.4</t>
  </si>
  <si>
    <t>Ohřev výměn (elektrický - EOV, plynový - POV)</t>
  </si>
  <si>
    <t>E.3.5</t>
  </si>
  <si>
    <t>Elektrické předtápěcí zařízení (EPZ)</t>
  </si>
  <si>
    <t>E.3.6</t>
  </si>
  <si>
    <t>Rozvodny vn, nn, osvětlení a dálkové ovládání odpojovačů</t>
  </si>
  <si>
    <t>E.3.7</t>
  </si>
  <si>
    <t>Ukolejnění kovových konstrukcí</t>
  </si>
  <si>
    <t>E.3.8</t>
  </si>
  <si>
    <t>Vnější uzemnění</t>
  </si>
  <si>
    <t>E.3.9</t>
  </si>
  <si>
    <t>Ostatní kabelizace</t>
  </si>
  <si>
    <t>D.1</t>
  </si>
  <si>
    <t>Železniční zabezpečovací zařízení</t>
  </si>
  <si>
    <t>D.2</t>
  </si>
  <si>
    <t>Železniční sdělovací zařízení</t>
  </si>
  <si>
    <t>D.3</t>
  </si>
  <si>
    <t>Silnoproudá technologie včetně DŘT</t>
  </si>
  <si>
    <t>D.4</t>
  </si>
  <si>
    <t>Ostatní technologická zařízení</t>
  </si>
  <si>
    <t>SOUPIS PRACÍ / ROZPOČET</t>
  </si>
  <si>
    <t>Poplatek za uložení vybouraného betonu a kamene na skládku</t>
  </si>
  <si>
    <t>vybouraný beton a žel.beton (206,09 t) , kam.zdivo (509,33 t)</t>
  </si>
  <si>
    <t>76,33*2,7+188,64*2,7=715.419 [A]</t>
  </si>
  <si>
    <t>2</t>
  </si>
  <si>
    <t/>
  </si>
  <si>
    <t>Optimalizace traťového úseku Mstětice (mimo) - Praha-Vysočany (včetně)</t>
  </si>
  <si>
    <t>SO 10-21-05</t>
  </si>
  <si>
    <t>Výh. Skály - Praha Vysočany propustek v ev. km 8,456 (přestavba na most)</t>
  </si>
  <si>
    <t xml:space="preserve"> - Optimalizace traťového úseku Mstětice (mimo) - Praha-Vysočany (včetně)</t>
  </si>
  <si>
    <t>10/06/2019</t>
  </si>
  <si>
    <t>Stádium 3</t>
  </si>
  <si>
    <t>26/03/2018</t>
  </si>
  <si>
    <t>SŽDC s.o.</t>
  </si>
  <si>
    <t>015</t>
  </si>
  <si>
    <t>1</t>
  </si>
  <si>
    <t xml:space="preserve">R01501         </t>
  </si>
  <si>
    <t xml:space="preserve">   </t>
  </si>
  <si>
    <t xml:space="preserve">2017_OTSKP-ŽS       </t>
  </si>
  <si>
    <t xml:space="preserve">T         </t>
  </si>
  <si>
    <t xml:space="preserve">R01502         </t>
  </si>
  <si>
    <t>Poplatek za uložení výkopové zeminy na skládku</t>
  </si>
  <si>
    <t>876*2,1=1 839.600 [A]</t>
  </si>
  <si>
    <t>3</t>
  </si>
  <si>
    <t xml:space="preserve">R01504         </t>
  </si>
  <si>
    <t>Poplatek za uložení vybourané oceli na skládku</t>
  </si>
  <si>
    <t>stáv.zábradlí (200 kg), HEB profily a převázka pažení - výkup - sběrna</t>
  </si>
  <si>
    <t>0,2=0.200 [A]</t>
  </si>
  <si>
    <t>Součet</t>
  </si>
  <si>
    <t>za  Díl</t>
  </si>
  <si>
    <t>4</t>
  </si>
  <si>
    <t xml:space="preserve">11511          </t>
  </si>
  <si>
    <t xml:space="preserve">2018_OTSKP          </t>
  </si>
  <si>
    <t>ČERPÁNÍ VODY DO 500 L/MIN</t>
  </si>
  <si>
    <t xml:space="preserve">HOD       </t>
  </si>
  <si>
    <t>90 dní</t>
  </si>
  <si>
    <t>90*24=2 160.000 [A]</t>
  </si>
  <si>
    <t>Položka čerpání vody na povrchu zahrnuje i potrubí, pohotovost záložní čerpací soupravy a zřízení čerpací jímky. Součástí položky je také následná demontáž a likvidace těchto zařízení</t>
  </si>
  <si>
    <t>5</t>
  </si>
  <si>
    <t xml:space="preserve">131737         </t>
  </si>
  <si>
    <t>HLOUBENÍ JAM ZAPAŽ I NEPAŽ TŘ. I, ODVOZ DO 16KM</t>
  </si>
  <si>
    <t xml:space="preserve">M3        </t>
  </si>
  <si>
    <t>hloubení svahované a pažené jámy pro propustek, vč.odvozu výkopku na skládku</t>
  </si>
  <si>
    <t>876=876.000 [A]  výměra převzata z výkresu Autocadu</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</si>
  <si>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</si>
  <si>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6</t>
  </si>
  <si>
    <t xml:space="preserve">17120          </t>
  </si>
  <si>
    <t>ULOŽENÍ SYPANINY DO NÁSYPŮ A NA SKLÁDKY BEZ ZHUTNĚNÍ</t>
  </si>
  <si>
    <t>uložení výkopku na skládku</t>
  </si>
  <si>
    <t>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</si>
  <si>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7</t>
  </si>
  <si>
    <t xml:space="preserve">17481          </t>
  </si>
  <si>
    <t>ZÁSYP JAM A RÝH Z NAKUPOVANÝCH MATERIÁLŮ</t>
  </si>
  <si>
    <t>zásyp jámy a obsyp propustku šterkopískem, zásyp pod dlažbou pod mostem</t>
  </si>
  <si>
    <t>480=480.000 [A]</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</si>
  <si>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</si>
  <si>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Základy</t>
  </si>
  <si>
    <t>8</t>
  </si>
  <si>
    <t xml:space="preserve">21264          </t>
  </si>
  <si>
    <t>TRATIVODY KOMPLET Z TRUB Z PLAST HMOT DN DO 200MM</t>
  </si>
  <si>
    <t xml:space="preserve">M         </t>
  </si>
  <si>
    <t>rubová drenáž DN 200 poloděrovaná, vč.obsypu štěrkem 16/32</t>
  </si>
  <si>
    <t>15,45*2=30.900 [A]</t>
  </si>
  <si>
    <t>Položka platí pro kompletní konstrukce trativodů a zahrnuje zejména: 
- výkop rýhy předepsaného tvaru v dané třídě těžitelnosti, výplň, zásyp trativodu včetně dopravy, uložení přebytečného materiálu, dodávky předepsaného materiálu pro výplň a zásyp 
- zřízení spojovací vrstvy 
- zřízení podkladu a lože trativodu z předepsaného materiálu 
- dodávka a uložení trativodu předepsaného materiálu a profilu 
- obsyp trativodu předepsaným materiálem 
- ukončení trativodu zaústěním do potrubí nebo vodoteče, případně vybudování ukončujícího objektu (kapličky) dle VL 
- veškerý materiál, výrobky a polotovary, včetně mimostaveništní a vnitrostaveništní dopravy 
- nezahrnuje opláštění z geotextilie, fólie</t>
  </si>
  <si>
    <t>9</t>
  </si>
  <si>
    <t xml:space="preserve">22594          </t>
  </si>
  <si>
    <t>ZÁPOROVÉ PAŽENÍ Z KOVU TRVALÉ</t>
  </si>
  <si>
    <t>záporové pažení stavební jámy z HEB profilů 200, dl. 5, 7 a 9 m m,  trvale se ponechá dolní část, horní 1,5 m se odstraní, vč.obetonování spodní části do úrovně dna st.jámy  (0 m3)</t>
  </si>
  <si>
    <t>2*(2*5+2*7+8*9)*0,0613=11.770 [A]  výměra převzata z výkresu Autocadu</t>
  </si>
  <si>
    <t>položka zahrnuje dodávku ocelových zápor, jejich osazení do připravených vrtů včetně zabetonování konců a obsypu, případně jejich zaberanění. Ocelová převázka se započítá do výsledné hmotnosti.</t>
  </si>
  <si>
    <t>10</t>
  </si>
  <si>
    <t xml:space="preserve">22595          </t>
  </si>
  <si>
    <t>VÝDŘEVA ZÁPOROVÉHO PAŽENÍ TRVALÁ (KUBATURA)</t>
  </si>
  <si>
    <t>pažiny záporového pažení stavební jámy - dubové fošny tl.80mm, trvale se ponechá 0 m2, vč.odstranění a likvidace - 0 m2</t>
  </si>
  <si>
    <t>položka zahrnuje dodávku a osazení pažin bez ohledu na druh</t>
  </si>
  <si>
    <t>11</t>
  </si>
  <si>
    <t xml:space="preserve">22694          </t>
  </si>
  <si>
    <t>ZÁPOROVÉ PAŽENÍ Z KOVU DOČASNÉ</t>
  </si>
  <si>
    <t>záporové pažení stavební jámy z HEB profilů 200, dl. 5, 7 a 9 m- trvale se ponechá dolní část, horní 1,5 m se odstraní a odveze do výkupny 
vč.převázek (336,34/ks,kg), zřízení vč.odstranění a ekologické likvidace, případně dalšího využití</t>
  </si>
  <si>
    <t>2*(1,5*(2*5+2*5+2*7+8*9))*0,0613+1,01804=20.511 [A] výměra převzata z výkresu Autocadu 
2*10*0,33634=6.727 [B] 
A+B=27.238 [C]</t>
  </si>
  <si>
    <t>položka zahrnuje opotřebení ocelových zápor, jejich osazení do připravených vrtů včetně zabetonování konců a obsypu, případně jejich zaberanění a jejich odstranění. Ocelová převázka se započítá do výsledné hmotnosti.</t>
  </si>
  <si>
    <t>12</t>
  </si>
  <si>
    <t xml:space="preserve">226940         </t>
  </si>
  <si>
    <t xml:space="preserve">R  </t>
  </si>
  <si>
    <t>ZAJIŠTĚNÍ KOLEJOVÉHO SVRŠKU</t>
  </si>
  <si>
    <t xml:space="preserve">M2        </t>
  </si>
  <si>
    <t>pažení mezi kolejemi - pražcová hrázka s táhly 
zahrnuje všechny práce a dodávku materiálů - zřízení a odstranění</t>
  </si>
  <si>
    <t>měřeno v ACAD 
1. etapa 
7,73*5,45=42.129 [A] 
2. etapa  
7,73*5,45=42.129 [B] 
Celkem: A+B=84.258 [C]</t>
  </si>
  <si>
    <t>zahrnuje veškeré náklady spojené s objednatelem požadovanými pracemi.</t>
  </si>
  <si>
    <t>13</t>
  </si>
  <si>
    <t xml:space="preserve">22695          </t>
  </si>
  <si>
    <t>VÝDŘEVA ZÁPOROVÉHO PAŽENÍ DOČASNÁ (KUBATURA)</t>
  </si>
  <si>
    <t>položka zahrnuje osazení pažin bez ohledu na druh, jejich opotřebení a jejich odstranění</t>
  </si>
  <si>
    <t>14</t>
  </si>
  <si>
    <t xml:space="preserve">26183          </t>
  </si>
  <si>
    <t>VRT PRO KOTV, INJEK, MIKROPIL NA POVR TŘ III A IV D DO 150MM</t>
  </si>
  <si>
    <t>vrt profilu DN 150 pro kotvení záporového pažení</t>
  </si>
  <si>
    <t>2*(2*15+4*14+4*13)=276.000 [A] výměra převzata z výkresu Autocadu</t>
  </si>
  <si>
    <t>položka zahrnuje: 
přemístění, montáž a demontáž vrtných souprav 
svislou dopravu zeminy z vrtu 
vodorovnou dopravu zeminy bez uložení na skládku 
případně nutné pažení dočasné (včetně odpažení) i trvalé</t>
  </si>
  <si>
    <t>15</t>
  </si>
  <si>
    <t xml:space="preserve">264339         </t>
  </si>
  <si>
    <t>VRTY PRO PILOTY TŘ III D DO 700MM</t>
  </si>
  <si>
    <t>vrty profilu min. DN 630 pro záporové pažení stavební jámy, 0 ks, hornina - vrtatelnost III</t>
  </si>
  <si>
    <t>2*(2*5+2*7+8*9)=192.000 [A]   výměra převzata z výkresu Autocadu</t>
  </si>
  <si>
    <t>položka zahrnuje: 
- zřízení vrtu, svislou a vodorovnou dopravu zeminy bez uložení na skládku, vrtací práce zapaž. i nepaž. vrtu 
- čerpání vody z vrtu, vyčištění vrtu 
- zabezpečení vrtacích prací 
- dopravu, nájem, provoz a přemístění, montáž a demontáž vrtacích zařízení a dalších mechanismů 
- lešení a podpěrné konstrukce pro práci a manipulaci s vrtacím zařízení a dalších mechanismů 
- vrtací plošiny vč. zemních prací, zpevnění, odvodnění a pod. 
- v případě zapažení dočasnými pažnicemi jejich opotřebení 
- v případě zapažení suspenzí veškeré hospodaření s ní 
- nezahrnuje zapažení trvalými pažnicemi 
- nezahrnuje uložení zeminy na skládku a poplatek za skládku 
nevykazuje se hluché vrtání</t>
  </si>
  <si>
    <t>16</t>
  </si>
  <si>
    <t xml:space="preserve">286585         </t>
  </si>
  <si>
    <t>KOTVY OCEL INJEKTOVANÉ V PODZEMÍ DL DO 10M ÚNOS PŘES 200KN</t>
  </si>
  <si>
    <t xml:space="preserve">KUS       </t>
  </si>
  <si>
    <t>kotva ve vrtu DN 150 - kotvení záporového pažení, vč. výplně betonem, vč.demontáže</t>
  </si>
  <si>
    <t>20=20.000 [A] výměra převzata z výkresu Autocadu</t>
  </si>
  <si>
    <t>Zahrnuje kompletní dodávku kotev délky od 9,01m do 10,00m a únosnosti přes 200kN včetně příslušenství (podložky, matice,  injektážního nástavce, injekční a odvzdušňovací hadice a pod.), podle požadavků a popisu uvedených v dokumentci pro zadání stavby; 
- součástí je kompletní osazení kotvy v podzemí, které zahrnuje všechny operace podle technologického předpisu výrobce nutné pro řádné osazení a aktivaci včetně všech pomocných mechanizmů, přípravků a hmot (např. injektážní hmoty, injektážního čerpadla a pod.) ; 
- průkazné a kontrolní zkoušky kotev; 
- druh, délku, rozmístění a rozsah zkoušek určuje zadávací dokumentace; 
- vrty pro kotvy nejsou součástí této položky uvedou se v položce 263 - vrty pro svorníky a kotvy v podzemí dl. do 12m.</t>
  </si>
  <si>
    <t>17</t>
  </si>
  <si>
    <t xml:space="preserve">28659          </t>
  </si>
  <si>
    <t>PŘÍPL ZA DALŠÍ 1M PRO KOTVY OCEL INJEKTOVANÉ DÉLKY PŘES 10M</t>
  </si>
  <si>
    <t>(2*5+4*4+4*3)*2=76.000 [A]</t>
  </si>
  <si>
    <t>příplatek obsahuje ztížené provádění kotev delších než 10m za každý 1,0m.</t>
  </si>
  <si>
    <t>Svislé konstrukce</t>
  </si>
  <si>
    <t>18</t>
  </si>
  <si>
    <t xml:space="preserve">311325         </t>
  </si>
  <si>
    <t>ZDI A STĚNY PODP A VOL ZE ŽELEZOBET DO C30/37 (B37)</t>
  </si>
  <si>
    <t>křídla propustku, vč.výztuže</t>
  </si>
  <si>
    <t>5,06*2+20,87*2=51.860 [A]</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</si>
  <si>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</si>
  <si>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19</t>
  </si>
  <si>
    <t xml:space="preserve">311365         </t>
  </si>
  <si>
    <t>VÝZTUŽ ZDÍ A STĚN PODP A VOL Z OCELI 10505, B500B</t>
  </si>
  <si>
    <t>4,668=4.668 [A]</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</si>
  <si>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</si>
  <si>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20</t>
  </si>
  <si>
    <t xml:space="preserve">317325         </t>
  </si>
  <si>
    <t>ŘÍMSY ZE ŽELEZOBETONU DO C30/37</t>
  </si>
  <si>
    <t>římsy čel propustku</t>
  </si>
  <si>
    <t>(9,63+13,4)*0,1=2.303 [A]</t>
  </si>
  <si>
    <t>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</si>
  <si>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21</t>
  </si>
  <si>
    <t xml:space="preserve">317365         </t>
  </si>
  <si>
    <t>VÝZTUŽ ŘÍMS Z OCELI 10505, B500B</t>
  </si>
  <si>
    <t>0,6=0.600 [A]</t>
  </si>
  <si>
    <t>položka zahrnuje: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</si>
  <si>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22</t>
  </si>
  <si>
    <t xml:space="preserve">38938          </t>
  </si>
  <si>
    <t>MOSTNÍ RÁM KONSTR ZE ŽELBET VČET VÝZTUŽE</t>
  </si>
  <si>
    <t>konstrukce propustku - polorám, beton C 30/37 ,vč.výztuže</t>
  </si>
  <si>
    <t>45,658*0,54+9,7*3,26+7,202*11,03+22,118*0,54=147.659 [A]</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</si>
  <si>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</si>
  <si>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Vodorovné konstrukce</t>
  </si>
  <si>
    <t>23</t>
  </si>
  <si>
    <t xml:space="preserve">451312         </t>
  </si>
  <si>
    <t>PODKLADNÍ A VÝPLŇOVÉ VRSTVY Z PROSTÉHO BETONU C12/15</t>
  </si>
  <si>
    <t>podkladní beton tl. 150 mm pod polorámem (11,66 m3), výplňový beton 325,75 m3</t>
  </si>
  <si>
    <t>11,66+325,75=337.410 [A]</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</si>
  <si>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</si>
  <si>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24</t>
  </si>
  <si>
    <t xml:space="preserve">45138          </t>
  </si>
  <si>
    <t>PODKL VRSTVY ZE ŽELEZOBET VČET VÝZTUŽE</t>
  </si>
  <si>
    <t>ochrana izolace - provzdušněný beton vyztužený ocel.sítí průměr 4 mm oko 100x100 mm</t>
  </si>
  <si>
    <t>2*15,94*2,5*0,15=11.955 [A]</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</si>
  <si>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nátěry zabraňující soudržnost betonu a bednění 
- výplň, těsnění  a tmelení spar a spojů 
- opatření  povrchů  betonu  izolací  proti zemní vlhkosti v částech, kde přijdou do styku se zeminou nebo kamenivem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úpravy výztuže pro osazení doplňkových konstrukcí 
- veškerá opatření pro zajištění soudržnosti výztuže a betonu 
- povrchovou antikorozní úpravu výztuže 
- separaci výztuže</t>
  </si>
  <si>
    <t>25</t>
  </si>
  <si>
    <t xml:space="preserve">46321          </t>
  </si>
  <si>
    <t>ROVNANINA Z LOMOVÉHO KAMENE</t>
  </si>
  <si>
    <t>kamenná rovnanina podél stran polorámu</t>
  </si>
  <si>
    <t>2*0,512*15,38=15.749 [A]</t>
  </si>
  <si>
    <t>položka zahrnuje: 
- dodávku a vyrovnání lomového kamene předepsané frakce do předepsaného tvaru včetně mimostaveništní a vnitrostaveništní dopravy 
není-li v zadávací dokumentaci uvedeno jinak, jedná se o nakupovaný materiál</t>
  </si>
  <si>
    <t>26</t>
  </si>
  <si>
    <t xml:space="preserve">465512         </t>
  </si>
  <si>
    <t>DLAŽBY Z LOMOVÉHO KAMENE NA MC</t>
  </si>
  <si>
    <t>dlažba z lom.kamene tl.200 mm do betonu tl.100 mm - dlažba na vtoku a výtoku z propustku</t>
  </si>
  <si>
    <t>100*0,3=30.000 [A] výměra převzata z výkresu Autocadu 
(3,6*15,8)*0.3=17.064 [B] 
A+B=47.064 [C]</t>
  </si>
  <si>
    <t>položka zahrnuje: 
- nutné zemní práce (svahování, úpravu pláně a pod.) 
- zřízení spojovací vrstvy  
- zřízení lože dlažby z cementové malty předepsané kvality a předepsané tloušťky 
- dodávku a položení dlažby z lomového kamene do předepsaného tvaru 
- spárování, těsnění, tmelení a vyplnění spar MC případně s vyklínováním  
- úprava povrchu pro odvedení srážkové vody 
- nezahrnuje podklad pod dlažbu, vykazuje se samostatně položkami SD 45</t>
  </si>
  <si>
    <t>27</t>
  </si>
  <si>
    <t xml:space="preserve">467314         </t>
  </si>
  <si>
    <t>STUPNĚ A PRAHY VODNÍCH KORYT Z PROSTÉHO BETONU C25/30</t>
  </si>
  <si>
    <t>práh 0,3x0,6 m,  koncové práhy dlažby</t>
  </si>
  <si>
    <t>4,0=4.000 [A]</t>
  </si>
  <si>
    <t>položka zahrnuje: 
- nutné zemní práce (hloubení rýh apod.) 
- dodání  čerstvého  betonu  (betonové  směsi)  požadované  kvality,  jeho  uložení  do požadovaného tvaru při jakékoliv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doplňkových konstrukcí a vybavení,  
- úpravy povrchu pro položení požadované izolace, povlaků a nátěrů, případně vyspravení,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t>
  </si>
  <si>
    <t>Přidružená stavební výroba</t>
  </si>
  <si>
    <t>28</t>
  </si>
  <si>
    <t xml:space="preserve">R711001-2091a  </t>
  </si>
  <si>
    <t>IZOLACE SVI 1a</t>
  </si>
  <si>
    <t>"– položka je vytvořena vložením do řady 711 a respektuje preambule řady 7 a 711 (výpočet izolovaných ploch apod.) 
– příprava pracoviště, přenášení potřebného materiálu a prostředků v rámci pracoviště   
– kontrola připravenosti povrchu pro aplikaci SVI    
– příprava materiálu a pomůcek 
– vlastní provedení izolační vrstvy, včetně provedení všech spojů a detailů (rohy, kouty, hrany, úžlabí, dilatační a jiné spáry, ukončení)  
– očištění pomůcek, likvidace obalů a odpadů, úklid pracoviště po práci  
– výrobní dokumentaci (včetně technologického předpisu) zpracovanou v souladu se zadávací dokumentací 
- dodání  izolačního a těsnícího  materiálu  (nátěry, nástřiky,  pásy,  desky, fólie, rohože,  tmely, zálivky a pod.) včetně množství potřebného pro přesahy a pro prostřih, spojovací a kotvící materiál (např. dráty, trny, svary), podkladní a upevňovací materiál (např. rošty, lišty), krycí a ochranné vrstvy (oplechování, bandáže, nátěry, posyp, geotextilie, další pásy nebo fólie, polystyreny a pod.). Položky nezahrnují ochranné vrstvy nebo konstrukce, které se zařazují do jiných stavebních dílů, např. ochranné betonové vrstvy, cihelné přizdívky, obetonování, asfaltové vrstvy, kamenné rovnaniny a pod., *) 
- očištění a ošetření podkladu (přípravné vrstvy), zadávací dokumentace může zahrnout i případné vyspravení 
- zřízení izolace jako kompletního povlaku, případně komplet. soustavy nebo systému podle příslušného  technolog. předpisu, včet. adhézního nátěru,  speciální úpravy povrchu izolované konstrukce a případné expanzní vložky 
- zřízení izolace i jednotlivých vrstev po etapách, včetně pracovních spár a spojů 
- u izolace pod římsou je zahrnuta izolační vložka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zřízení okapních,  rohových,  koutových,  lemujících a dilatačních  plechů  (včetně  případného připevnění), jsou-li požadovány a není-li pro ně stanovena samostatná položka 
- ochrana izolace do doby zřízení definitivní ochranné vrstvy nebo konstrukce 
- úprava, očištění a ošetření prostoru kolem izolace 
- provedení požadovaných zkoušek dle TKP, TNŽ 73 6280 a zadávací dokumentace 
viz příloha 001 TZ  a 009 SVI,  
skladba:  
1) VODOTĚSNÁ VRSTVA - IZOLACE PROTI STÉKAJÍCÍ VODĚ Z MODIFIKOVANÉHO ASFALTU, PLNOPLOŠNĚ SPOJENÁ S PODKLADEM,  
2) NETKANÁ GEOTEXTILIE MIN. 300G/M2 - 1 VRSTVA,  
3) SEPARAČNÍ PE FOLIE MIN. TL. 0,3 MM, VOLNĚ POKLÁDANÁ,  
4) OCHRANNÁ VRSTVA - BETON C 25/30 - XC2, XF1, TL. 50mm, PRŮSAK DO 35 MM DLE 
ČSN EN 12 390-8, S VÝZTUŽNOU VLOŽKOU Z KARI SÍTÍ 4/4- 100/100MM *) - není součástí této R-položky 
"</t>
  </si>
  <si>
    <t>70=70.000 [A]</t>
  </si>
  <si>
    <t>položka zahrnuje: 
- dodání  předepsaného ochranného materiálu 
- zřízení ochrany izolace</t>
  </si>
  <si>
    <t>29</t>
  </si>
  <si>
    <t xml:space="preserve">R711001-2094   </t>
  </si>
  <si>
    <t>IZOLACE SVI 4</t>
  </si>
  <si>
    <t>"– položka je vytvořena vložením do řady 711 a respektuje preambule řady 7 a 711 (výpočet izolovaných ploch apod.) 
– příprava pracoviště, přenášení potřebného materiálu a prostředků v rámci pracoviště   
– kontrola připravenosti povrchu pro aplikaci SVI    
– příprava materiálu a pomůcek 
– vlastní provedení izolační vrstvy, včetně provedení všech spojů a detailů (rohy, kouty, hrany, úžlabí, dilatační a jiné spáry, ukončení)  
– očištění pomůcek, likvidace obalů a odpadů, úklid pracoviště po práci  
– výrobní dokumentaci (včetně technologického předpisu) zpracovanou v souladu se zadávací dokumentací 
- dodání  izolačního a těsnícího  materiálu  (nátěry, nástřiky,  pásy,  desky, fólie, rohože,  tmely, zálivky a pod.) včetně množství potřebného pro přesahy a pro prostřih, spojovací a kotvící materiál (např. dráty, trny, svary), podkladní a upevňovací materiál (např. rošty, lišty), krycí a ochranné vrstvy (oplechování, bandáže, nátěry, posyp, geotextilie, další pásy nebo fólie, polystyreny a pod.). Položky nezahrnují ochranné vrstvy nebo konstrukce, které se zařazují do jiných stavebních dílů, např. ochranné betonové vrstvy, cihelné přizdívky, obetonování, asfaltové vrstvy, kamenné rovnaniny a pod., *) 
- očištění a ošetření podkladu (přípravné vrstvy), zadávací dokumentace může zahrnout i případné vyspravení 
- zřízení izolace jako kompletního povlaku, případně komplet. soustavy nebo systému podle příslušného  technolog. předpisu, včet. adhézního nátěru,  speciální úpravy povrchu izolované konstrukce a případné expanzní vložky 
- zřízení izolace i jednotlivých vrstev po etapách, včetně pracovních spár a spojů 
- u izolace pod římsou je zahrnuta izolační vložka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zřízení okapních,  rohových,  koutových,  lemujících a dilatačních  plechů  (včetně  případného připevnění), jsou-li požadovány a není-li pro ně stanovena samostatná položka 
- ochrana izolace do doby zřízení definitivní ochranné vrstvy nebo konstrukce 
- úprava, očištění a ošetření prostoru kolem izolace 
- provedení požadovaných zkoušek dle TKP, TNŽ 73 6280 a zadávací dokumentace 
viz příloha 001 TZ  a 009 SVI,  
skladba:  
1) VODOTĚSNÁ VRSTVA - IZOLACE PROTI STÉKAJÍCÍ VODĚ Z MODIFIKOVANÉHO ASFALTU, PLNOPLOŠNĚ SPOJENÁ S PODKLADEM,  
2) OCHRANNÁ VRSTVA - MĚKKÁ, EXTRUDOVANÝ POLYSTYREN TL. 50 MM, GEOTEXTILIE MIN. 500G/M2"</t>
  </si>
  <si>
    <t>80=80.000 [A]</t>
  </si>
  <si>
    <t>30</t>
  </si>
  <si>
    <t xml:space="preserve">R711001-2098   </t>
  </si>
  <si>
    <t>IZOLACE SVI 8</t>
  </si>
  <si>
    <t>"– položka je vytvořena vložením do řady 711 a respektuje preambule řady 7 a 711 (výpočet izolovaných ploch apod.) 
– příprava pracoviště, přenášení potřebného materiálu a prostředků v rámci pracoviště   
– kontrola připravenosti povrchu pro aplikaci SVI    
– příprava materiálu a pomůcek 
– vlastní provedení izolační vrstvy, včetně provedení všech spojů a detailů (rohy, kouty, hrany, úžlabí, dilatační a jiné spáry, ukončení)  
– očištění pomůcek, likvidace obalů a odpadů, úklid pracoviště po práci  
– výrobní dokumentaci (včetně technologického předpisu) zpracovanou v souladu se zadávací dokumentací 
- dodání  izolačního a těsnícího  materiálu  (nátěry, nástřiky,  pásy,  desky, fólie, rohože,  tmely, zálivky a pod.) včetně množství potřebného pro přesahy a pro prostřih, spojovací a kotvící materiál (např. dráty, trny, svary), podkladní a upevňovací materiál (např. rošty, lišty), krycí a ochranné vrstvy (oplechování, bandáže, nátěry, posyp, geotextilie, další pásy nebo fólie, polystyreny a pod.). Položky nezahrnují ochranné vrstvy nebo konstrukce, které se zařazují do jiných stavebních dílů, např. ochranné betonové vrstvy, cihelné přizdívky, obetonování, asfaltové vrstvy, kamenné rovnaniny a pod., *) 
- očištění a ošetření podkladu (přípravné vrstvy), zadávací dokumentace může zahrnout i případné vyspravení 
- zřízení izolace jako kompletního povlaku, případně komplet. soustavy nebo systému podle příslušného  technolog. předpisu, včet. adhézního nátěru,  speciální úpravy povrchu izolované konstrukce a případné expanzní vložky 
- zřízení izolace i jednotlivých vrstev po etapách, včetně pracovních spár a spojů 
- u izolace pod římsou je zahrnuta izolační vložka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zřízení okapních,  rohových,  koutových,  lemujících a dilatačních  plechů  (včetně  případného připevnění), jsou-li požadovány a není-li pro ně stanovena samostatná položka 
- ochrana izolace do doby zřízení definitivní ochranné vrstvy nebo konstrukce 
- úprava, očištění a ošetření prostoru kolem izolace 
- provedení požadovaných zkoušek dle TKP, TNŽ 73 6280 a zadávací dokumentace 
viz příloha 001 TZ  a 009 SVI,  
skladba:  
1) VODOTĚSNÁ VRSTVA - PÁSOVÁ IZOLACE PROTI STÉKAJÍCÍ VODĚ Z MODIFIKOVANÉHO ASFALTU, PLNOPLOŠNĚ SPOJENÁ S PODKLADEM 
2) OCHRANNÁ VRSTVA - MĚKKÁ, NETKANÁ GEOTEXTILIE DLE SVI"</t>
  </si>
  <si>
    <t>300=300.000 [A]</t>
  </si>
  <si>
    <t>Ostatní konstrukce a práce</t>
  </si>
  <si>
    <t>31</t>
  </si>
  <si>
    <t xml:space="preserve">9111A3         </t>
  </si>
  <si>
    <t>ZÁBRADLÍ SILNIČNÍ S VODOR MADLY - DEMONTÁŽ S PŘESUNEM</t>
  </si>
  <si>
    <t>vybourání ocelového zábradlí propustku, vč.odvozu do výkupny a ekologické likvidace, případně dalšího využití</t>
  </si>
  <si>
    <t>4,47+10,3=14.770 [A]</t>
  </si>
  <si>
    <t>položka zahrnuje: 
- demontáž a odstranění zařízení 
- jeho odvoz na předepsané místo</t>
  </si>
  <si>
    <t>32</t>
  </si>
  <si>
    <t xml:space="preserve">9112A1         </t>
  </si>
  <si>
    <t>ZÁBRADLÍ MOSTNÍ S VODOR MADLY - DODÁVKA A MONTÁŽ</t>
  </si>
  <si>
    <t>zábradlí čel propustku, vč.kotvení do římsy, vč.nátěrů</t>
  </si>
  <si>
    <t>9,63+2*2,76+6,7*2=28.550 [B]</t>
  </si>
  <si>
    <t>položka zahrnuje: 
dodání zábradlí včetně předepsané povrchové úpravy 
kotvení sloupků, t.j. kotevní desky, šrouby z nerez oceli, vrty a zálivku, pokud zadávací dokumentace nestanoví jinak 
případné nivelační hmoty pod kotevní desky</t>
  </si>
  <si>
    <t>33</t>
  </si>
  <si>
    <t xml:space="preserve">914A21         </t>
  </si>
  <si>
    <t>EV ČÍSLO MOSTU OCEL S FÓLIÍ TŘ.1 DODÁVKA A MONTÁŽ</t>
  </si>
  <si>
    <t>Letopočet</t>
  </si>
  <si>
    <t>1=1.000 [A]</t>
  </si>
  <si>
    <t>položka zahrnuje: 
- dodávku a montáž značek v požadovaném provedení</t>
  </si>
  <si>
    <t>34</t>
  </si>
  <si>
    <t xml:space="preserve">91731          </t>
  </si>
  <si>
    <t>ZÁHONOVÉ OBRUBY BETON MONOLIT</t>
  </si>
  <si>
    <t>24,4+3,15+4,3+4,9+0,85+4,2+0,5+3,9=46.200 [A]</t>
  </si>
  <si>
    <t>Položka zahrnuje:  
dodání betonové směsi požadované kvality a její položení ve tvaru předepsaném zadávací dokumentací  
ošetření a ochranu betonu  
zřízení pracovních a dilatačních spar včetně jejich výplně</t>
  </si>
  <si>
    <t>35</t>
  </si>
  <si>
    <t xml:space="preserve">96613A         </t>
  </si>
  <si>
    <t>BOURÁNÍ KONSTRUKCÍ Z KAMENE NA MC - BEZ DOPRAVY</t>
  </si>
  <si>
    <t>vybourání stávajícího propustku z kam.zdiva - čela, opěry, křídla</t>
  </si>
  <si>
    <t>21,82+70,93+89,53+6,36=188.640 [A] výměra převzata z výkresu Autocadu</t>
  </si>
  <si>
    <t>položka zahrnuje: 
- rozbourání konstrukce bez ohledu na použitou technologii 
- veškeré pomocné konstrukce (lešení a pod.) 
- veškerou manipulaci s vybouranou sutí a hmotami, kromě vodorovné dopravy,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</si>
  <si>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36</t>
  </si>
  <si>
    <t xml:space="preserve">96613B         </t>
  </si>
  <si>
    <t>BOURÁNÍ KONSTRUKCÍ Z KAMENE NA MC - DOPRAVA</t>
  </si>
  <si>
    <t xml:space="preserve">tkm       </t>
  </si>
  <si>
    <t>vybourání stávajícího propustku z kam.zdiva - čela, opěry, křídla, doprava</t>
  </si>
  <si>
    <t>188,64*2,7*17=8 658.576 [A]</t>
  </si>
  <si>
    <t>Položka zahrnuje samostatnou dopravu suti a vybouraných hmot. Množství se určí jako součin hmotnosti [t] a požadované vzdálenosti [km].</t>
  </si>
  <si>
    <t>37</t>
  </si>
  <si>
    <t xml:space="preserve">96616A         </t>
  </si>
  <si>
    <t>BOURÁNÍ KONSTRUKCÍ ZE ŽELEZOBETONU - BEZ DOPRAVY</t>
  </si>
  <si>
    <t>vybourání stávajícího propustku - beton a železobeton základů, říms, klenby</t>
  </si>
  <si>
    <t>9,39+15,66+0,67+1,55+4,32+14,98+29,76=76.330 [A]  výměra převzata z výkresu Autocadu</t>
  </si>
  <si>
    <t>38</t>
  </si>
  <si>
    <t xml:space="preserve">96616B         </t>
  </si>
  <si>
    <t>BOURÁNÍ KONSTRUKCÍ ZE ŽELEZOBETONU - DOPRAVA</t>
  </si>
  <si>
    <t>vybourání stávajícího propustku - beton a železobeton základů, říms, klenby - doprava</t>
  </si>
  <si>
    <t>76,33*2,7*17=3 503.547 [A]</t>
  </si>
  <si>
    <t>5003520028</t>
  </si>
  <si>
    <t>Ing. Petr Makásek</t>
  </si>
  <si>
    <t>Mott MacDonald CZ, spol. s r.o.</t>
  </si>
  <si>
    <t>2*13,6*0,08=2.176 [A]  výměra převzata z výkresu Autocadu</t>
  </si>
  <si>
    <t>55*0,08=0.000 [A]   výměra převzata z výkresu Autocadu</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</si>
</sst>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7" formatCode="#,##0.00\ &quot;Kč&quot;;\-#,##0.00\ &quot;Kč&quot;"/>
    <numFmt numFmtId="164" formatCode="_-&quot;£&quot;* #,##0_-;\-&quot;£&quot;* #,##0_-;_-&quot;£&quot;* &quot;-&quot;_-;_-@_-"/>
    <numFmt numFmtId="165" formatCode="_-* #,##0_-;\-* #,##0_-;_-* &quot;-&quot;_-;_-@_-"/>
    <numFmt numFmtId="166" formatCode="_-&quot;£&quot;* #,##0.00_-;\-&quot;£&quot;* #,##0.00_-;_-&quot;£&quot;* &quot;-&quot;??_-;_-@_-"/>
    <numFmt numFmtId="167" formatCode="_-* #,##0.00_-;\-* #,##0.00_-;_-* &quot;-&quot;??_-;_-@_-"/>
    <numFmt numFmtId="168" formatCode="#,##0.00\ &quot;Kč&quot;"/>
    <numFmt numFmtId="169" formatCode="m/yyyy"/>
    <numFmt numFmtId="170" formatCode="#,##0.000"/>
  </numFmts>
  <fonts count="38" x14ac:knownFonts="1">
    <font>
      <sz val="11"/>
      <color theme="1"/>
      <name val="Calibri"/>
      <scheme val="minor"/>
    </font>
    <font>
      <sz val="10"/>
      <name val="Arial"/>
      <family val="2"/>
    </font>
    <font>
      <sz val="8"/>
      <color theme="1"/>
      <name val="Arial"/>
      <family val="2"/>
    </font>
    <font>
      <sz val="10"/>
      <color theme="1"/>
      <name val="Arial"/>
      <family val="2"/>
    </font>
    <font>
      <b/>
      <sz val="11"/>
      <color theme="1"/>
      <name val="Arial"/>
      <family val="2"/>
    </font>
    <font>
      <b/>
      <sz val="14"/>
      <color theme="1"/>
      <name val="Arial"/>
      <family val="2"/>
    </font>
    <font>
      <i/>
      <sz val="8"/>
      <name val="Arial"/>
      <family val="2"/>
    </font>
    <font>
      <sz val="8"/>
      <name val="Arial"/>
      <family val="2"/>
    </font>
    <font>
      <b/>
      <sz val="8"/>
      <name val="Arial"/>
      <family val="2"/>
    </font>
    <font>
      <b/>
      <sz val="10"/>
      <color theme="1"/>
      <name val="Arial"/>
      <family val="2"/>
    </font>
    <font>
      <b/>
      <sz val="12"/>
      <color theme="1"/>
      <name val="Arial"/>
      <family val="2"/>
    </font>
    <font>
      <i/>
      <sz val="10"/>
      <color theme="1"/>
      <name val="Arial"/>
      <family val="2"/>
    </font>
    <font>
      <b/>
      <sz val="9"/>
      <color theme="1"/>
      <name val="Arial"/>
      <family val="2"/>
    </font>
    <font>
      <sz val="9"/>
      <name val="Tahoma"/>
      <family val="2"/>
    </font>
    <font>
      <sz val="9"/>
      <name val="Calibri"/>
      <family val="2"/>
      <scheme val="minor"/>
    </font>
    <font>
      <b/>
      <u/>
      <sz val="10"/>
      <name val="Calibri"/>
      <family val="2"/>
      <scheme val="minor"/>
    </font>
    <font>
      <i/>
      <sz val="9"/>
      <name val="Calibri"/>
      <family val="2"/>
      <scheme val="minor"/>
    </font>
    <font>
      <b/>
      <i/>
      <sz val="9"/>
      <name val="Calibri"/>
      <family val="2"/>
      <scheme val="minor"/>
    </font>
    <font>
      <i/>
      <u/>
      <sz val="9"/>
      <name val="Calibri"/>
      <family val="2"/>
      <scheme val="minor"/>
    </font>
    <font>
      <b/>
      <sz val="16"/>
      <color theme="1"/>
      <name val="Arial"/>
      <family val="2"/>
    </font>
    <font>
      <b/>
      <sz val="10"/>
      <name val="Arial"/>
      <family val="2"/>
    </font>
    <font>
      <b/>
      <i/>
      <sz val="10"/>
      <name val="Arial"/>
      <family val="2"/>
    </font>
    <font>
      <i/>
      <sz val="10"/>
      <name val="Arial"/>
      <family val="2"/>
    </font>
    <font>
      <sz val="9"/>
      <name val="Arial"/>
      <family val="2"/>
    </font>
    <font>
      <i/>
      <u/>
      <sz val="10"/>
      <name val="Arial"/>
      <family val="2"/>
    </font>
    <font>
      <b/>
      <i/>
      <u/>
      <sz val="10"/>
      <name val="Arial"/>
      <family val="2"/>
    </font>
    <font>
      <b/>
      <sz val="9"/>
      <name val="Arial"/>
      <family val="2"/>
    </font>
    <font>
      <i/>
      <sz val="9"/>
      <name val="Arial"/>
      <family val="2"/>
    </font>
    <font>
      <b/>
      <i/>
      <sz val="9"/>
      <name val="Arial"/>
      <family val="2"/>
    </font>
    <font>
      <b/>
      <u/>
      <sz val="10"/>
      <name val="Arial"/>
      <family val="2"/>
    </font>
    <font>
      <b/>
      <u/>
      <sz val="11"/>
      <name val="Arial"/>
      <family val="2"/>
    </font>
    <font>
      <b/>
      <u/>
      <sz val="9"/>
      <name val="Arial"/>
      <family val="2"/>
    </font>
    <font>
      <b/>
      <sz val="11"/>
      <name val="Calibri"/>
      <family val="2"/>
      <scheme val="minor"/>
    </font>
    <font>
      <sz val="11"/>
      <name val="Calibri"/>
      <family val="2"/>
      <scheme val="minor"/>
    </font>
    <font>
      <b/>
      <u/>
      <sz val="12"/>
      <name val="Calibri"/>
      <family val="2"/>
      <scheme val="minor"/>
    </font>
    <font>
      <i/>
      <sz val="8"/>
      <color theme="1"/>
      <name val="Arial Narrow"/>
      <family val="2"/>
    </font>
    <font>
      <b/>
      <sz val="10"/>
      <color rgb="FF000000"/>
      <name val="Calibri"/>
      <family val="2"/>
      <scheme val="minor"/>
    </font>
    <font>
      <b/>
      <sz val="8"/>
      <color rgb="FF000000"/>
      <name val="Calibri"/>
      <family val="2"/>
      <scheme val="minor"/>
    </font>
  </fonts>
  <fills count="12">
    <fill>
      <patternFill patternType="none"/>
    </fill>
    <fill>
      <patternFill patternType="gray125"/>
    </fill>
    <fill>
      <patternFill patternType="solid">
        <fgColor rgb="FFFFFFCC"/>
        <bgColor indexed="64"/>
      </patternFill>
    </fill>
    <fill>
      <patternFill patternType="solid">
        <fgColor theme="4" tint="0.79995117038483843"/>
        <bgColor indexed="64"/>
      </patternFill>
    </fill>
    <fill>
      <patternFill patternType="solid">
        <fgColor theme="0"/>
        <bgColor indexed="64"/>
      </patternFill>
    </fill>
    <fill>
      <patternFill patternType="solid">
        <fgColor theme="2"/>
        <bgColor indexed="64"/>
      </patternFill>
    </fill>
    <fill>
      <gradientFill type="path" left="0.5" right="0.5" top="0.5" bottom="0.5">
        <stop position="0">
          <color theme="0"/>
        </stop>
        <stop position="1">
          <color theme="4"/>
        </stop>
      </gradientFill>
    </fill>
    <fill>
      <gradientFill type="path" left="0.5" right="0.5" top="0.5" bottom="0.5">
        <stop position="0">
          <color theme="9" tint="0.79998168889431442"/>
        </stop>
        <stop position="1">
          <color theme="9" tint="0.40000610370189521"/>
        </stop>
      </gradientFill>
    </fill>
    <fill>
      <patternFill patternType="solid">
        <fgColor theme="0" tint="-4.9958800012207406E-2"/>
        <bgColor indexed="64"/>
      </patternFill>
    </fill>
    <fill>
      <gradientFill type="path" left="0.5" right="0.5" top="0.5" bottom="0.5">
        <stop position="0">
          <color theme="5" tint="0.79998168889431442"/>
        </stop>
        <stop position="1">
          <color theme="5" tint="0.40000610370189521"/>
        </stop>
      </gradientFill>
    </fill>
    <fill>
      <gradientFill type="path" left="0.5" right="0.5" top="0.5" bottom="0.5">
        <stop position="0">
          <color theme="5" tint="0.79998168889431442"/>
        </stop>
        <stop position="1">
          <color theme="5" tint="0.40000610370189521"/>
        </stop>
      </gradientFill>
    </fill>
    <fill>
      <patternFill patternType="solid">
        <fgColor rgb="FFFFC000"/>
        <bgColor indexed="64"/>
      </patternFill>
    </fill>
  </fills>
  <borders count="64">
    <border>
      <left/>
      <right/>
      <top/>
      <bottom/>
      <diagonal/>
    </border>
    <border>
      <left/>
      <right style="hair">
        <color auto="1"/>
      </right>
      <top style="thick">
        <color auto="1"/>
      </top>
      <bottom style="thin">
        <color auto="1"/>
      </bottom>
      <diagonal/>
    </border>
    <border>
      <left/>
      <right style="thick">
        <color auto="1"/>
      </right>
      <top style="thick">
        <color auto="1"/>
      </top>
      <bottom style="thin">
        <color auto="1"/>
      </bottom>
      <diagonal/>
    </border>
    <border>
      <left/>
      <right/>
      <top style="thin">
        <color auto="1"/>
      </top>
      <bottom style="thin">
        <color auto="1"/>
      </bottom>
      <diagonal/>
    </border>
    <border>
      <left/>
      <right style="thin">
        <color auto="1"/>
      </right>
      <top style="thin">
        <color auto="1"/>
      </top>
      <bottom/>
      <diagonal/>
    </border>
    <border>
      <left/>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style="thin">
        <color auto="1"/>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medium">
        <color auto="1"/>
      </bottom>
      <diagonal/>
    </border>
    <border>
      <left/>
      <right/>
      <top/>
      <bottom style="medium">
        <color auto="1"/>
      </bottom>
      <diagonal/>
    </border>
    <border>
      <left style="thick">
        <color auto="1"/>
      </left>
      <right/>
      <top style="thin">
        <color auto="1"/>
      </top>
      <bottom style="thin">
        <color auto="1"/>
      </bottom>
      <diagonal/>
    </border>
    <border>
      <left/>
      <right style="thick">
        <color auto="1"/>
      </right>
      <top style="medium">
        <color auto="1"/>
      </top>
      <bottom style="medium">
        <color auto="1"/>
      </bottom>
      <diagonal/>
    </border>
    <border>
      <left style="thick">
        <color auto="1"/>
      </left>
      <right style="thin">
        <color auto="1"/>
      </right>
      <top style="medium">
        <color auto="1"/>
      </top>
      <bottom style="medium">
        <color auto="1"/>
      </bottom>
      <diagonal/>
    </border>
    <border>
      <left style="thick">
        <color auto="1"/>
      </left>
      <right/>
      <top/>
      <bottom/>
      <diagonal/>
    </border>
    <border>
      <left/>
      <right style="thick">
        <color auto="1"/>
      </right>
      <top/>
      <bottom/>
      <diagonal/>
    </border>
    <border>
      <left style="thick">
        <color auto="1"/>
      </left>
      <right/>
      <top/>
      <bottom style="medium">
        <color auto="1"/>
      </bottom>
      <diagonal/>
    </border>
    <border>
      <left/>
      <right style="thick">
        <color auto="1"/>
      </right>
      <top/>
      <bottom style="medium">
        <color auto="1"/>
      </bottom>
      <diagonal/>
    </border>
    <border>
      <left/>
      <right style="thin">
        <color auto="1"/>
      </right>
      <top/>
      <bottom/>
      <diagonal/>
    </border>
    <border>
      <left style="thin">
        <color auto="1"/>
      </left>
      <right/>
      <top/>
      <bottom/>
      <diagonal/>
    </border>
    <border>
      <left/>
      <right/>
      <top style="medium">
        <color auto="1"/>
      </top>
      <bottom style="thin">
        <color auto="1"/>
      </bottom>
      <diagonal/>
    </border>
    <border>
      <left style="thin">
        <color auto="1"/>
      </left>
      <right style="thick">
        <color auto="1"/>
      </right>
      <top style="thin">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right/>
      <top style="thin">
        <color auto="1"/>
      </top>
      <bottom/>
      <diagonal/>
    </border>
    <border>
      <left style="thick">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style="thick">
        <color auto="1"/>
      </left>
      <right style="thin">
        <color auto="1"/>
      </right>
      <top style="thin">
        <color auto="1"/>
      </top>
      <bottom style="thin">
        <color auto="1"/>
      </bottom>
      <diagonal/>
    </border>
    <border>
      <left style="thin">
        <color auto="1"/>
      </left>
      <right style="thick">
        <color auto="1"/>
      </right>
      <top style="thin">
        <color auto="1"/>
      </top>
      <bottom style="thin">
        <color auto="1"/>
      </bottom>
      <diagonal/>
    </border>
    <border>
      <left style="thick">
        <color auto="1"/>
      </left>
      <right style="thin">
        <color auto="1"/>
      </right>
      <top style="thin">
        <color auto="1"/>
      </top>
      <bottom style="thick">
        <color auto="1"/>
      </bottom>
      <diagonal/>
    </border>
    <border>
      <left style="thin">
        <color auto="1"/>
      </left>
      <right style="thick">
        <color auto="1"/>
      </right>
      <top style="thin">
        <color auto="1"/>
      </top>
      <bottom style="thick">
        <color auto="1"/>
      </bottom>
      <diagonal/>
    </border>
    <border>
      <left/>
      <right style="thin">
        <color auto="1"/>
      </right>
      <top style="thin">
        <color auto="1"/>
      </top>
      <bottom style="thin">
        <color auto="1"/>
      </bottom>
      <diagonal/>
    </border>
    <border>
      <left style="thin">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style="medium">
        <color auto="1"/>
      </top>
      <bottom style="medium">
        <color auto="1"/>
      </bottom>
      <diagonal/>
    </border>
    <border>
      <left/>
      <right style="thick">
        <color auto="1"/>
      </right>
      <top style="thin">
        <color auto="1"/>
      </top>
      <bottom/>
      <diagonal/>
    </border>
    <border>
      <left/>
      <right style="medium">
        <color auto="1"/>
      </right>
      <top style="thin">
        <color auto="1"/>
      </top>
      <bottom style="thin">
        <color auto="1"/>
      </bottom>
      <diagonal/>
    </border>
    <border>
      <left/>
      <right/>
      <top style="thin">
        <color auto="1"/>
      </top>
      <bottom style="medium">
        <color auto="1"/>
      </bottom>
      <diagonal/>
    </border>
    <border>
      <left/>
      <right style="thick">
        <color auto="1"/>
      </right>
      <top style="thin">
        <color auto="1"/>
      </top>
      <bottom style="thin">
        <color auto="1"/>
      </bottom>
      <diagonal/>
    </border>
    <border>
      <left/>
      <right style="thick">
        <color auto="1"/>
      </right>
      <top style="thin">
        <color auto="1"/>
      </top>
      <bottom style="medium">
        <color auto="1"/>
      </bottom>
      <diagonal/>
    </border>
    <border>
      <left/>
      <right style="thick">
        <color auto="1"/>
      </right>
      <top style="medium">
        <color auto="1"/>
      </top>
      <bottom style="thin">
        <color auto="1"/>
      </bottom>
      <diagonal/>
    </border>
    <border>
      <left style="medium">
        <color auto="1"/>
      </left>
      <right style="medium">
        <color auto="1"/>
      </right>
      <top style="thick">
        <color auto="1"/>
      </top>
      <bottom style="thick">
        <color auto="1"/>
      </bottom>
      <diagonal/>
    </border>
    <border>
      <left style="thin">
        <color auto="1"/>
      </left>
      <right style="thick">
        <color auto="1"/>
      </right>
      <top style="medium">
        <color auto="1"/>
      </top>
      <bottom style="medium">
        <color auto="1"/>
      </bottom>
      <diagonal/>
    </border>
    <border>
      <left style="thin">
        <color auto="1"/>
      </left>
      <right/>
      <top style="thin">
        <color auto="1"/>
      </top>
      <bottom/>
      <diagonal/>
    </border>
    <border>
      <left style="thick">
        <color auto="1"/>
      </left>
      <right/>
      <top style="thick">
        <color auto="1"/>
      </top>
      <bottom/>
      <diagonal/>
    </border>
    <border>
      <left/>
      <right/>
      <top style="thick">
        <color auto="1"/>
      </top>
      <bottom/>
      <diagonal/>
    </border>
    <border>
      <left style="thick">
        <color auto="1"/>
      </left>
      <right/>
      <top style="thin">
        <color auto="1"/>
      </top>
      <bottom/>
      <diagonal/>
    </border>
    <border>
      <left style="thin">
        <color auto="1"/>
      </left>
      <right/>
      <top style="thin">
        <color auto="1"/>
      </top>
      <bottom style="thin">
        <color auto="1"/>
      </bottom>
      <diagonal/>
    </border>
    <border>
      <left/>
      <right/>
      <top/>
      <bottom style="thin">
        <color auto="1"/>
      </bottom>
      <diagonal/>
    </border>
    <border>
      <left style="thin">
        <color auto="1"/>
      </left>
      <right/>
      <top/>
      <bottom style="thin">
        <color auto="1"/>
      </bottom>
      <diagonal/>
    </border>
    <border>
      <left style="thick">
        <color auto="1"/>
      </left>
      <right style="thin">
        <color auto="1"/>
      </right>
      <top style="thin">
        <color auto="1"/>
      </top>
      <bottom style="medium">
        <color auto="1"/>
      </bottom>
      <diagonal/>
    </border>
    <border>
      <left style="thick">
        <color auto="1"/>
      </left>
      <right/>
      <top style="medium">
        <color auto="1"/>
      </top>
      <bottom style="thin">
        <color auto="1"/>
      </bottom>
      <diagonal/>
    </border>
    <border>
      <left style="thin">
        <color auto="1"/>
      </left>
      <right/>
      <top style="thick">
        <color auto="1"/>
      </top>
      <bottom style="thin">
        <color auto="1"/>
      </bottom>
      <diagonal/>
    </border>
    <border>
      <left/>
      <right/>
      <top style="thick">
        <color auto="1"/>
      </top>
      <bottom style="thin">
        <color auto="1"/>
      </bottom>
      <diagonal/>
    </border>
    <border>
      <left style="medium">
        <color auto="1"/>
      </left>
      <right/>
      <top style="thick">
        <color auto="1"/>
      </top>
      <bottom style="thick">
        <color auto="1"/>
      </bottom>
      <diagonal/>
    </border>
    <border>
      <left style="thick">
        <color auto="1"/>
      </left>
      <right/>
      <top style="medium">
        <color auto="1"/>
      </top>
      <bottom/>
      <diagonal/>
    </border>
    <border>
      <left/>
      <right/>
      <top style="medium">
        <color auto="1"/>
      </top>
      <bottom/>
      <diagonal/>
    </border>
    <border>
      <left/>
      <right style="thin">
        <color auto="1"/>
      </right>
      <top style="medium">
        <color auto="1"/>
      </top>
      <bottom/>
      <diagonal/>
    </border>
    <border>
      <left style="thin">
        <color auto="1"/>
      </left>
      <right style="thin">
        <color auto="1"/>
      </right>
      <top style="medium">
        <color auto="1"/>
      </top>
      <bottom style="thin">
        <color auto="1"/>
      </bottom>
      <diagonal/>
    </border>
    <border>
      <left style="thin">
        <color auto="1"/>
      </left>
      <right/>
      <top style="medium">
        <color auto="1"/>
      </top>
      <bottom/>
      <diagonal/>
    </border>
    <border>
      <left/>
      <right style="thick">
        <color auto="1"/>
      </right>
      <top style="medium">
        <color auto="1"/>
      </top>
      <bottom/>
      <diagonal/>
    </border>
    <border>
      <left/>
      <right style="thin">
        <color auto="1"/>
      </right>
      <top/>
      <bottom style="medium">
        <color auto="1"/>
      </bottom>
      <diagonal/>
    </border>
    <border>
      <left style="thin">
        <color auto="1"/>
      </left>
      <right/>
      <top/>
      <bottom style="medium">
        <color auto="1"/>
      </bottom>
      <diagonal/>
    </border>
  </borders>
  <cellStyleXfs count="8">
    <xf numFmtId="0" fontId="0" fillId="0" borderId="0"/>
    <xf numFmtId="9" fontId="1" fillId="0" borderId="0" applyFont="0" applyFill="0" applyBorder="0" applyAlignment="0" applyProtection="0"/>
    <xf numFmtId="166" fontId="1" fillId="0" borderId="0" applyFont="0" applyFill="0" applyBorder="0" applyAlignment="0" applyProtection="0"/>
    <xf numFmtId="164" fontId="1" fillId="0" borderId="0" applyFont="0" applyFill="0" applyBorder="0" applyAlignment="0" applyProtection="0"/>
    <xf numFmtId="167" fontId="1" fillId="0" borderId="0" applyFont="0" applyFill="0" applyBorder="0" applyAlignment="0" applyProtection="0"/>
    <xf numFmtId="165" fontId="1" fillId="0" borderId="0" applyFont="0" applyFill="0" applyBorder="0" applyAlignment="0" applyProtection="0"/>
    <xf numFmtId="0" fontId="1" fillId="0" borderId="0">
      <alignment vertical="center"/>
    </xf>
    <xf numFmtId="0" fontId="1" fillId="0" borderId="0">
      <alignment vertical="center"/>
    </xf>
  </cellStyleXfs>
  <cellXfs count="145">
    <xf numFmtId="0" fontId="0" fillId="0" borderId="0" xfId="0"/>
    <xf numFmtId="0" fontId="2" fillId="0" borderId="0" xfId="0" applyFont="1" applyAlignment="1" applyProtection="1">
      <alignment vertical="center"/>
      <protection locked="0"/>
    </xf>
    <xf numFmtId="0" fontId="9" fillId="2" borderId="1" xfId="0" applyFont="1" applyFill="1" applyBorder="1" applyAlignment="1" applyProtection="1">
      <alignment vertical="center"/>
      <protection locked="0"/>
    </xf>
    <xf numFmtId="0" fontId="9" fillId="2" borderId="2" xfId="0" applyFont="1" applyFill="1" applyBorder="1" applyAlignment="1" applyProtection="1">
      <alignment horizontal="left" vertical="center"/>
      <protection locked="0"/>
    </xf>
    <xf numFmtId="49" fontId="9" fillId="2" borderId="3" xfId="0" applyNumberFormat="1" applyFont="1" applyFill="1" applyBorder="1" applyAlignment="1" applyProtection="1">
      <alignment vertical="center" wrapText="1"/>
      <protection locked="0"/>
    </xf>
    <xf numFmtId="49" fontId="9" fillId="2" borderId="3" xfId="0" applyNumberFormat="1" applyFont="1" applyFill="1" applyBorder="1" applyAlignment="1" applyProtection="1">
      <alignment vertical="center"/>
      <protection locked="0"/>
    </xf>
    <xf numFmtId="169" fontId="9" fillId="2" borderId="4" xfId="0" applyNumberFormat="1" applyFont="1" applyFill="1" applyBorder="1" applyAlignment="1" applyProtection="1">
      <alignment horizontal="left" vertical="center"/>
      <protection locked="0"/>
    </xf>
    <xf numFmtId="0" fontId="9" fillId="2" borderId="5" xfId="0" applyFont="1" applyFill="1" applyBorder="1" applyAlignment="1" applyProtection="1">
      <alignment horizontal="center" vertical="center"/>
      <protection locked="0"/>
    </xf>
    <xf numFmtId="0" fontId="9" fillId="3" borderId="5" xfId="0" applyFont="1" applyFill="1" applyBorder="1" applyAlignment="1" applyProtection="1">
      <alignment vertical="center"/>
      <protection locked="0"/>
    </xf>
    <xf numFmtId="0" fontId="12" fillId="2" borderId="5" xfId="0" applyFont="1" applyFill="1" applyBorder="1" applyAlignment="1" applyProtection="1">
      <alignment vertical="center"/>
      <protection locked="0"/>
    </xf>
    <xf numFmtId="0" fontId="9" fillId="3" borderId="5" xfId="0" applyFont="1" applyFill="1" applyBorder="1" applyAlignment="1" applyProtection="1">
      <alignment horizontal="center" vertical="center"/>
      <protection locked="0"/>
    </xf>
    <xf numFmtId="0" fontId="2" fillId="0" borderId="0" xfId="0" applyFont="1" applyFill="1" applyAlignment="1" applyProtection="1">
      <alignment vertical="center"/>
      <protection locked="0"/>
    </xf>
    <xf numFmtId="0" fontId="2" fillId="2" borderId="6" xfId="0" applyFont="1" applyFill="1" applyBorder="1" applyAlignment="1" applyProtection="1">
      <alignment horizontal="center" vertical="center"/>
      <protection locked="0"/>
    </xf>
    <xf numFmtId="0" fontId="7" fillId="2" borderId="6" xfId="7" applyNumberFormat="1" applyFont="1" applyFill="1" applyBorder="1" applyAlignment="1" applyProtection="1">
      <alignment vertical="center" wrapText="1"/>
      <protection locked="0"/>
    </xf>
    <xf numFmtId="0" fontId="7" fillId="2" borderId="7" xfId="7" applyNumberFormat="1" applyFont="1" applyFill="1" applyBorder="1" applyAlignment="1" applyProtection="1">
      <alignment vertical="center" wrapText="1"/>
      <protection locked="0"/>
    </xf>
    <xf numFmtId="0" fontId="2" fillId="0" borderId="0" xfId="0" applyFont="1" applyBorder="1" applyAlignment="1" applyProtection="1">
      <alignment horizontal="center" vertical="center"/>
      <protection locked="0"/>
    </xf>
    <xf numFmtId="0" fontId="6" fillId="2" borderId="8" xfId="7" applyNumberFormat="1" applyFont="1" applyFill="1" applyBorder="1" applyAlignment="1" applyProtection="1">
      <alignment vertical="center" wrapText="1" shrinkToFit="1"/>
      <protection locked="0"/>
    </xf>
    <xf numFmtId="0" fontId="7" fillId="2" borderId="9" xfId="7" applyNumberFormat="1" applyFont="1" applyFill="1" applyBorder="1" applyAlignment="1" applyProtection="1">
      <alignment vertical="center" wrapText="1" shrinkToFit="1"/>
      <protection locked="0"/>
    </xf>
    <xf numFmtId="0" fontId="2" fillId="0" borderId="10" xfId="0" applyFont="1" applyBorder="1" applyAlignment="1" applyProtection="1">
      <alignment horizontal="center" vertical="center"/>
      <protection locked="0"/>
    </xf>
    <xf numFmtId="0" fontId="2" fillId="0" borderId="0" xfId="0" applyFont="1" applyProtection="1">
      <protection locked="0"/>
    </xf>
    <xf numFmtId="0" fontId="2" fillId="0" borderId="0" xfId="0" applyFont="1" applyAlignment="1" applyProtection="1">
      <alignment horizontal="center"/>
      <protection locked="0"/>
    </xf>
    <xf numFmtId="0" fontId="3" fillId="0" borderId="3" xfId="0" applyFont="1" applyFill="1" applyBorder="1" applyAlignment="1" applyProtection="1">
      <alignment vertical="center"/>
      <protection hidden="1"/>
    </xf>
    <xf numFmtId="0" fontId="3" fillId="0" borderId="11" xfId="0" applyFont="1" applyFill="1" applyBorder="1" applyAlignment="1" applyProtection="1">
      <alignment vertical="center"/>
      <protection hidden="1"/>
    </xf>
    <xf numFmtId="0" fontId="2" fillId="0" borderId="0" xfId="0" applyFont="1" applyBorder="1" applyAlignment="1" applyProtection="1">
      <alignment vertical="center"/>
      <protection locked="0"/>
    </xf>
    <xf numFmtId="0" fontId="2" fillId="0" borderId="0" xfId="0" applyFont="1" applyAlignment="1" applyProtection="1">
      <alignment vertical="center"/>
      <protection hidden="1"/>
    </xf>
    <xf numFmtId="0" fontId="2" fillId="0" borderId="10" xfId="0" applyFont="1" applyBorder="1" applyAlignment="1" applyProtection="1">
      <alignment vertical="center"/>
      <protection locked="0"/>
    </xf>
    <xf numFmtId="0" fontId="9" fillId="3" borderId="12" xfId="0" applyFont="1" applyFill="1" applyBorder="1" applyAlignment="1" applyProtection="1">
      <alignment horizontal="center" vertical="center"/>
      <protection locked="0"/>
    </xf>
    <xf numFmtId="0" fontId="2" fillId="4" borderId="13" xfId="0" applyFont="1" applyFill="1" applyBorder="1" applyAlignment="1" applyProtection="1">
      <alignment horizontal="center" vertical="center"/>
      <protection locked="0"/>
    </xf>
    <xf numFmtId="0" fontId="2" fillId="0" borderId="14" xfId="0" applyFont="1" applyBorder="1" applyAlignment="1" applyProtection="1">
      <alignment vertical="center"/>
      <protection locked="0"/>
    </xf>
    <xf numFmtId="0" fontId="2" fillId="0" borderId="15" xfId="0" applyFont="1" applyBorder="1" applyAlignment="1" applyProtection="1">
      <alignment horizontal="center" vertical="center"/>
      <protection locked="0"/>
    </xf>
    <xf numFmtId="0" fontId="2" fillId="0" borderId="16" xfId="0" applyFont="1" applyBorder="1" applyAlignment="1" applyProtection="1">
      <alignment vertical="center"/>
      <protection locked="0"/>
    </xf>
    <xf numFmtId="0" fontId="2" fillId="0" borderId="17" xfId="0" applyFont="1" applyBorder="1" applyAlignment="1" applyProtection="1">
      <alignment horizontal="center" vertical="center"/>
      <protection locked="0"/>
    </xf>
    <xf numFmtId="169" fontId="9" fillId="2" borderId="18" xfId="0" applyNumberFormat="1" applyFont="1" applyFill="1" applyBorder="1" applyAlignment="1" applyProtection="1">
      <alignment horizontal="left" vertical="center"/>
      <protection locked="0"/>
    </xf>
    <xf numFmtId="169" fontId="3" fillId="2" borderId="19" xfId="0" applyNumberFormat="1" applyFont="1" applyFill="1" applyBorder="1" applyAlignment="1" applyProtection="1">
      <alignment horizontal="left" vertical="center" wrapText="1"/>
      <protection locked="0"/>
    </xf>
    <xf numFmtId="0" fontId="35" fillId="5" borderId="20" xfId="0" applyFont="1" applyFill="1" applyBorder="1" applyAlignment="1" applyProtection="1">
      <alignment horizontal="right" vertical="center"/>
      <protection hidden="1"/>
    </xf>
    <xf numFmtId="0" fontId="12" fillId="5" borderId="9" xfId="0" applyFont="1" applyFill="1" applyBorder="1" applyAlignment="1" applyProtection="1">
      <alignment horizontal="center" vertical="center"/>
      <protection hidden="1"/>
    </xf>
    <xf numFmtId="0" fontId="12" fillId="5" borderId="21" xfId="0" applyFont="1" applyFill="1" applyBorder="1" applyAlignment="1" applyProtection="1">
      <alignment horizontal="center" vertical="center"/>
      <protection hidden="1"/>
    </xf>
    <xf numFmtId="0" fontId="7" fillId="0" borderId="0" xfId="7" applyNumberFormat="1" applyFont="1" applyFill="1" applyBorder="1" applyAlignment="1" applyProtection="1">
      <alignment vertical="center" wrapText="1" shrinkToFit="1"/>
      <protection locked="0"/>
    </xf>
    <xf numFmtId="0" fontId="12" fillId="2" borderId="22" xfId="0" applyFont="1" applyFill="1" applyBorder="1" applyAlignment="1" applyProtection="1">
      <alignment vertical="center"/>
      <protection locked="0"/>
    </xf>
    <xf numFmtId="0" fontId="12" fillId="2" borderId="5" xfId="0" applyFont="1" applyFill="1" applyBorder="1" applyAlignment="1" applyProtection="1">
      <alignment horizontal="center" vertical="center"/>
      <protection locked="0"/>
    </xf>
    <xf numFmtId="0" fontId="12" fillId="2" borderId="23" xfId="0" applyFont="1" applyFill="1" applyBorder="1" applyAlignment="1" applyProtection="1">
      <alignment horizontal="center" vertical="center"/>
      <protection locked="0"/>
    </xf>
    <xf numFmtId="0" fontId="2" fillId="0" borderId="0" xfId="0" applyFont="1" applyFill="1" applyAlignment="1" applyProtection="1">
      <alignment horizontal="center" vertical="center"/>
      <protection locked="0"/>
    </xf>
    <xf numFmtId="0" fontId="2" fillId="0" borderId="0" xfId="0" applyFont="1" applyAlignment="1" applyProtection="1">
      <alignment horizontal="center" vertical="center"/>
      <protection locked="0"/>
    </xf>
    <xf numFmtId="0" fontId="2" fillId="0" borderId="0" xfId="0" applyFont="1" applyFill="1" applyProtection="1">
      <protection locked="0"/>
    </xf>
    <xf numFmtId="49" fontId="5" fillId="2" borderId="24" xfId="0" applyNumberFormat="1" applyFont="1" applyFill="1" applyBorder="1" applyAlignment="1" applyProtection="1">
      <alignment vertical="top" wrapText="1"/>
      <protection locked="0"/>
    </xf>
    <xf numFmtId="49" fontId="10" fillId="2" borderId="3" xfId="0" applyNumberFormat="1" applyFont="1" applyFill="1" applyBorder="1" applyAlignment="1" applyProtection="1">
      <alignment vertical="top" wrapText="1"/>
      <protection locked="0"/>
    </xf>
    <xf numFmtId="0" fontId="10" fillId="0" borderId="11" xfId="0" applyFont="1" applyFill="1" applyBorder="1" applyAlignment="1" applyProtection="1">
      <alignment vertical="top"/>
      <protection hidden="1"/>
    </xf>
    <xf numFmtId="0" fontId="10" fillId="0" borderId="3" xfId="0" applyFont="1" applyFill="1" applyBorder="1" applyAlignment="1" applyProtection="1">
      <alignment vertical="top"/>
      <protection hidden="1"/>
    </xf>
    <xf numFmtId="49" fontId="10" fillId="0" borderId="3" xfId="0" applyNumberFormat="1" applyFont="1" applyFill="1" applyBorder="1" applyAlignment="1" applyProtection="1">
      <alignment vertical="top" wrapText="1"/>
    </xf>
    <xf numFmtId="49" fontId="4" fillId="2" borderId="3" xfId="0" applyNumberFormat="1" applyFont="1" applyFill="1" applyBorder="1" applyAlignment="1" applyProtection="1">
      <alignment vertical="top"/>
      <protection locked="0"/>
    </xf>
    <xf numFmtId="0" fontId="1" fillId="0" borderId="25" xfId="7" applyFont="1" applyFill="1" applyBorder="1" applyAlignment="1" applyProtection="1">
      <alignment horizontal="left" vertical="center"/>
      <protection hidden="1"/>
    </xf>
    <xf numFmtId="0" fontId="1" fillId="0" borderId="26" xfId="7" applyFont="1" applyFill="1" applyBorder="1" applyAlignment="1" applyProtection="1">
      <alignment vertical="center" wrapText="1"/>
      <protection hidden="1"/>
    </xf>
    <xf numFmtId="0" fontId="1" fillId="0" borderId="27" xfId="7" applyFont="1" applyFill="1" applyBorder="1" applyAlignment="1" applyProtection="1">
      <alignment horizontal="left" vertical="center"/>
      <protection hidden="1"/>
    </xf>
    <xf numFmtId="0" fontId="1" fillId="0" borderId="28" xfId="7" applyFont="1" applyFill="1" applyBorder="1" applyAlignment="1" applyProtection="1">
      <alignment vertical="center" wrapText="1"/>
      <protection hidden="1"/>
    </xf>
    <xf numFmtId="0" fontId="1" fillId="0" borderId="29" xfId="7" applyFont="1" applyFill="1" applyBorder="1" applyAlignment="1" applyProtection="1">
      <alignment horizontal="left" vertical="center"/>
      <protection hidden="1"/>
    </xf>
    <xf numFmtId="0" fontId="1" fillId="0" borderId="30" xfId="7" applyFont="1" applyFill="1" applyBorder="1" applyAlignment="1" applyProtection="1">
      <alignment vertical="center" wrapText="1"/>
      <protection hidden="1"/>
    </xf>
    <xf numFmtId="0" fontId="1" fillId="0" borderId="0" xfId="7" applyFont="1" applyFill="1" applyBorder="1" applyAlignment="1" applyProtection="1">
      <alignment vertical="center" wrapText="1"/>
      <protection hidden="1"/>
    </xf>
    <xf numFmtId="0" fontId="0" fillId="0" borderId="0" xfId="0" applyBorder="1"/>
    <xf numFmtId="49" fontId="9" fillId="0" borderId="3" xfId="0" applyNumberFormat="1" applyFont="1" applyFill="1" applyBorder="1" applyAlignment="1" applyProtection="1">
      <alignment vertical="center" wrapText="1"/>
      <protection locked="0"/>
    </xf>
    <xf numFmtId="49" fontId="9" fillId="0" borderId="31" xfId="0" applyNumberFormat="1" applyFont="1" applyFill="1" applyBorder="1" applyAlignment="1" applyProtection="1">
      <alignment vertical="center" wrapText="1"/>
      <protection locked="0"/>
    </xf>
    <xf numFmtId="0" fontId="9" fillId="0" borderId="3" xfId="0" applyNumberFormat="1" applyFont="1" applyFill="1" applyBorder="1" applyAlignment="1" applyProtection="1">
      <alignment vertical="center" wrapText="1"/>
      <protection hidden="1"/>
    </xf>
    <xf numFmtId="49" fontId="19" fillId="0" borderId="32" xfId="0" applyNumberFormat="1" applyFont="1" applyFill="1" applyBorder="1" applyAlignment="1" applyProtection="1">
      <alignment vertical="center"/>
      <protection hidden="1"/>
    </xf>
    <xf numFmtId="0" fontId="19" fillId="0" borderId="33" xfId="0" applyNumberFormat="1" applyFont="1" applyFill="1" applyBorder="1" applyAlignment="1" applyProtection="1">
      <alignment vertical="center"/>
      <protection hidden="1"/>
    </xf>
    <xf numFmtId="49" fontId="19" fillId="0" borderId="34" xfId="0" applyNumberFormat="1" applyFont="1" applyFill="1" applyBorder="1" applyAlignment="1" applyProtection="1">
      <alignment horizontal="right" vertical="center"/>
      <protection hidden="1"/>
    </xf>
    <xf numFmtId="0" fontId="9" fillId="3" borderId="35" xfId="0" applyFont="1" applyFill="1" applyBorder="1" applyAlignment="1" applyProtection="1">
      <alignment vertical="center"/>
    </xf>
    <xf numFmtId="49" fontId="5" fillId="0" borderId="24" xfId="0" applyNumberFormat="1" applyFont="1" applyFill="1" applyBorder="1" applyAlignment="1" applyProtection="1">
      <alignment vertical="top" wrapText="1"/>
      <protection hidden="1"/>
    </xf>
    <xf numFmtId="49" fontId="5" fillId="0" borderId="36" xfId="0" applyNumberFormat="1" applyFont="1" applyFill="1" applyBorder="1" applyAlignment="1" applyProtection="1">
      <alignment vertical="top" wrapText="1"/>
      <protection hidden="1"/>
    </xf>
    <xf numFmtId="49" fontId="5" fillId="0" borderId="24" xfId="0" applyNumberFormat="1" applyFont="1" applyFill="1" applyBorder="1" applyAlignment="1" applyProtection="1">
      <alignment horizontal="left" vertical="top"/>
    </xf>
    <xf numFmtId="49" fontId="5" fillId="0" borderId="24" xfId="0" applyNumberFormat="1" applyFont="1" applyFill="1" applyBorder="1" applyAlignment="1" applyProtection="1">
      <alignment vertical="top" wrapText="1"/>
    </xf>
    <xf numFmtId="49" fontId="10" fillId="0" borderId="3" xfId="0" applyNumberFormat="1" applyFont="1" applyFill="1" applyBorder="1" applyAlignment="1" applyProtection="1">
      <alignment vertical="top"/>
      <protection hidden="1"/>
    </xf>
    <xf numFmtId="49" fontId="10" fillId="0" borderId="37" xfId="0" applyNumberFormat="1" applyFont="1" applyFill="1" applyBorder="1" applyAlignment="1" applyProtection="1">
      <alignment vertical="top"/>
      <protection hidden="1"/>
    </xf>
    <xf numFmtId="0" fontId="9" fillId="2" borderId="3" xfId="0" applyNumberFormat="1" applyFont="1" applyFill="1" applyBorder="1" applyAlignment="1" applyProtection="1">
      <alignment vertical="center"/>
      <protection locked="0"/>
    </xf>
    <xf numFmtId="14" fontId="9" fillId="2" borderId="38" xfId="0" applyNumberFormat="1" applyFont="1" applyFill="1" applyBorder="1" applyAlignment="1" applyProtection="1">
      <alignment vertical="center"/>
      <protection locked="0"/>
    </xf>
    <xf numFmtId="0" fontId="9" fillId="0" borderId="39" xfId="0" applyFont="1" applyFill="1" applyBorder="1" applyAlignment="1" applyProtection="1">
      <alignment vertical="center"/>
      <protection locked="0"/>
    </xf>
    <xf numFmtId="0" fontId="9" fillId="0" borderId="39" xfId="0" applyNumberFormat="1" applyFont="1" applyFill="1" applyBorder="1" applyAlignment="1" applyProtection="1">
      <alignment vertical="center"/>
      <protection locked="0"/>
    </xf>
    <xf numFmtId="14" fontId="9" fillId="0" borderId="40" xfId="0" applyNumberFormat="1" applyFont="1" applyFill="1" applyBorder="1" applyAlignment="1" applyProtection="1">
      <alignment vertical="center"/>
      <protection locked="0"/>
    </xf>
    <xf numFmtId="3" fontId="35" fillId="5" borderId="41" xfId="0" applyNumberFormat="1" applyFont="1" applyFill="1" applyBorder="1" applyAlignment="1" applyProtection="1">
      <alignment horizontal="left" vertical="center"/>
      <protection hidden="1"/>
    </xf>
    <xf numFmtId="0" fontId="9" fillId="2" borderId="5" xfId="0" applyFont="1" applyFill="1" applyBorder="1" applyAlignment="1" applyProtection="1">
      <alignment vertical="center"/>
      <protection locked="0"/>
    </xf>
    <xf numFmtId="0" fontId="36" fillId="0" borderId="0" xfId="0" applyFont="1" applyAlignment="1">
      <alignment horizontal="center"/>
    </xf>
    <xf numFmtId="0" fontId="37" fillId="0" borderId="0" xfId="0" applyFont="1" applyAlignment="1">
      <alignment horizontal="center"/>
    </xf>
    <xf numFmtId="0" fontId="4" fillId="6" borderId="33" xfId="0" applyFont="1" applyFill="1" applyBorder="1" applyAlignment="1" applyProtection="1">
      <alignment vertical="center"/>
      <protection hidden="1"/>
    </xf>
    <xf numFmtId="0" fontId="4" fillId="7" borderId="42" xfId="0" applyFont="1" applyFill="1" applyBorder="1" applyAlignment="1" applyProtection="1">
      <alignment vertical="center"/>
      <protection hidden="1"/>
    </xf>
    <xf numFmtId="49" fontId="2" fillId="2" borderId="6" xfId="0" applyNumberFormat="1" applyFont="1" applyFill="1" applyBorder="1" applyAlignment="1" applyProtection="1">
      <alignment horizontal="center" vertical="center"/>
      <protection locked="0"/>
    </xf>
    <xf numFmtId="2" fontId="2" fillId="2" borderId="6" xfId="0" applyNumberFormat="1" applyFont="1" applyFill="1" applyBorder="1" applyAlignment="1" applyProtection="1">
      <alignment horizontal="center" vertical="center"/>
      <protection locked="0"/>
    </xf>
    <xf numFmtId="168" fontId="8" fillId="0" borderId="43" xfId="7" applyNumberFormat="1" applyFont="1" applyFill="1" applyBorder="1" applyAlignment="1" applyProtection="1">
      <alignment horizontal="right" vertical="center"/>
      <protection locked="0"/>
    </xf>
    <xf numFmtId="2" fontId="8" fillId="2" borderId="6" xfId="7" applyNumberFormat="1" applyFont="1" applyFill="1" applyBorder="1" applyAlignment="1" applyProtection="1">
      <alignment horizontal="center" vertical="center"/>
      <protection locked="0"/>
    </xf>
    <xf numFmtId="4" fontId="8" fillId="2" borderId="6" xfId="7" applyNumberFormat="1" applyFont="1" applyFill="1" applyBorder="1" applyAlignment="1" applyProtection="1">
      <alignment horizontal="center" vertical="center"/>
      <protection locked="0"/>
    </xf>
    <xf numFmtId="170" fontId="2" fillId="2" borderId="6" xfId="0" applyNumberFormat="1" applyFont="1" applyFill="1" applyBorder="1" applyAlignment="1" applyProtection="1">
      <alignment horizontal="center" vertical="center"/>
      <protection locked="0"/>
    </xf>
    <xf numFmtId="0" fontId="2" fillId="0" borderId="56" xfId="0" applyFont="1" applyBorder="1" applyAlignment="1" applyProtection="1">
      <alignment vertical="center"/>
      <protection locked="0"/>
    </xf>
    <xf numFmtId="0" fontId="2" fillId="0" borderId="57" xfId="0" applyFont="1" applyBorder="1" applyAlignment="1" applyProtection="1">
      <alignment vertical="center"/>
      <protection locked="0"/>
    </xf>
    <xf numFmtId="0" fontId="2" fillId="0" borderId="58" xfId="0" applyFont="1" applyBorder="1" applyAlignment="1" applyProtection="1">
      <alignment vertical="center"/>
      <protection locked="0"/>
    </xf>
    <xf numFmtId="0" fontId="7" fillId="2" borderId="59" xfId="7" applyNumberFormat="1" applyFont="1" applyFill="1" applyBorder="1" applyAlignment="1" applyProtection="1">
      <alignment vertical="center" wrapText="1"/>
      <protection locked="0"/>
    </xf>
    <xf numFmtId="0" fontId="2" fillId="0" borderId="60" xfId="0" applyFont="1" applyBorder="1" applyAlignment="1" applyProtection="1">
      <alignment horizontal="center" vertical="center"/>
      <protection locked="0"/>
    </xf>
    <xf numFmtId="0" fontId="2" fillId="0" borderId="57" xfId="0" applyFont="1" applyBorder="1" applyAlignment="1" applyProtection="1">
      <alignment horizontal="center" vertical="center"/>
      <protection locked="0"/>
    </xf>
    <xf numFmtId="0" fontId="2" fillId="0" borderId="61" xfId="0" applyFont="1" applyBorder="1" applyAlignment="1" applyProtection="1">
      <alignment horizontal="center" vertical="center"/>
      <protection locked="0"/>
    </xf>
    <xf numFmtId="0" fontId="2" fillId="0" borderId="18" xfId="0" applyFont="1" applyBorder="1" applyAlignment="1" applyProtection="1">
      <alignment vertical="center"/>
      <protection locked="0"/>
    </xf>
    <xf numFmtId="0" fontId="2" fillId="0" borderId="19" xfId="0" applyFont="1" applyBorder="1" applyAlignment="1" applyProtection="1">
      <alignment horizontal="center" vertical="center"/>
      <protection locked="0"/>
    </xf>
    <xf numFmtId="0" fontId="2" fillId="0" borderId="62" xfId="0" applyFont="1" applyBorder="1" applyAlignment="1" applyProtection="1">
      <alignment vertical="center"/>
      <protection locked="0"/>
    </xf>
    <xf numFmtId="0" fontId="2" fillId="0" borderId="63" xfId="0" applyFont="1" applyBorder="1" applyAlignment="1" applyProtection="1">
      <alignment horizontal="center" vertical="center"/>
      <protection locked="0"/>
    </xf>
    <xf numFmtId="0" fontId="2" fillId="0" borderId="15" xfId="0" applyFont="1" applyBorder="1" applyProtection="1">
      <protection locked="0"/>
    </xf>
    <xf numFmtId="0" fontId="9" fillId="11" borderId="35" xfId="0" applyFont="1" applyFill="1" applyBorder="1" applyAlignment="1" applyProtection="1">
      <alignment vertical="center"/>
    </xf>
    <xf numFmtId="0" fontId="9" fillId="11" borderId="5" xfId="0" applyFont="1" applyFill="1" applyBorder="1" applyAlignment="1" applyProtection="1">
      <alignment horizontal="center" vertical="center"/>
      <protection locked="0"/>
    </xf>
    <xf numFmtId="0" fontId="9" fillId="11" borderId="5" xfId="0" applyFont="1" applyFill="1" applyBorder="1" applyAlignment="1" applyProtection="1">
      <alignment vertical="center"/>
      <protection locked="0"/>
    </xf>
    <xf numFmtId="168" fontId="20" fillId="11" borderId="12" xfId="7" applyNumberFormat="1" applyFont="1" applyFill="1" applyBorder="1" applyAlignment="1" applyProtection="1">
      <alignment horizontal="center" vertical="center"/>
      <protection locked="0"/>
    </xf>
    <xf numFmtId="0" fontId="12" fillId="5" borderId="8" xfId="0" applyFont="1" applyFill="1" applyBorder="1" applyAlignment="1" applyProtection="1">
      <alignment horizontal="center" vertical="center"/>
      <protection hidden="1"/>
    </xf>
    <xf numFmtId="0" fontId="12" fillId="5" borderId="9" xfId="0" applyFont="1" applyFill="1" applyBorder="1" applyAlignment="1" applyProtection="1">
      <alignment horizontal="center" vertical="center"/>
      <protection hidden="1"/>
    </xf>
    <xf numFmtId="0" fontId="12" fillId="5" borderId="8" xfId="0" applyFont="1" applyFill="1" applyBorder="1" applyAlignment="1" applyProtection="1">
      <alignment horizontal="center" vertical="center" wrapText="1"/>
      <protection hidden="1"/>
    </xf>
    <xf numFmtId="0" fontId="12" fillId="5" borderId="9" xfId="0" applyFont="1" applyFill="1" applyBorder="1" applyAlignment="1" applyProtection="1">
      <alignment horizontal="center" vertical="center" wrapText="1"/>
      <protection hidden="1"/>
    </xf>
    <xf numFmtId="0" fontId="3" fillId="0" borderId="44" xfId="0" applyFont="1" applyFill="1" applyBorder="1" applyAlignment="1" applyProtection="1">
      <alignment horizontal="left" vertical="center"/>
      <protection hidden="1"/>
    </xf>
    <xf numFmtId="0" fontId="3" fillId="0" borderId="24" xfId="0" applyFont="1" applyFill="1" applyBorder="1" applyAlignment="1" applyProtection="1">
      <alignment horizontal="left" vertical="center"/>
      <protection hidden="1"/>
    </xf>
    <xf numFmtId="0" fontId="19" fillId="0" borderId="45" xfId="0" applyFont="1" applyFill="1" applyBorder="1" applyAlignment="1" applyProtection="1">
      <alignment horizontal="center" vertical="center" wrapText="1"/>
      <protection hidden="1"/>
    </xf>
    <xf numFmtId="0" fontId="19" fillId="0" borderId="46" xfId="0" applyFont="1" applyFill="1" applyBorder="1" applyAlignment="1" applyProtection="1">
      <alignment horizontal="center" vertical="center" wrapText="1"/>
      <protection hidden="1"/>
    </xf>
    <xf numFmtId="0" fontId="5" fillId="0" borderId="47" xfId="0" applyFont="1" applyFill="1" applyBorder="1" applyAlignment="1" applyProtection="1">
      <alignment horizontal="left" vertical="top"/>
    </xf>
    <xf numFmtId="0" fontId="5" fillId="0" borderId="24" xfId="0" applyFont="1" applyFill="1" applyBorder="1" applyAlignment="1" applyProtection="1">
      <alignment horizontal="left" vertical="top"/>
    </xf>
    <xf numFmtId="0" fontId="5" fillId="8" borderId="45" xfId="0" applyFont="1" applyFill="1" applyBorder="1" applyAlignment="1" applyProtection="1">
      <alignment horizontal="center" vertical="center" wrapText="1"/>
      <protection hidden="1"/>
    </xf>
    <xf numFmtId="0" fontId="5" fillId="8" borderId="46" xfId="0" applyFont="1" applyFill="1" applyBorder="1" applyAlignment="1" applyProtection="1">
      <alignment horizontal="center" vertical="center" wrapText="1"/>
      <protection hidden="1"/>
    </xf>
    <xf numFmtId="7" fontId="5" fillId="8" borderId="33" xfId="0" applyNumberFormat="1" applyFont="1" applyFill="1" applyBorder="1" applyAlignment="1" applyProtection="1">
      <alignment horizontal="right" vertical="center"/>
      <protection hidden="1"/>
    </xf>
    <xf numFmtId="7" fontId="5" fillId="8" borderId="34" xfId="0" applyNumberFormat="1" applyFont="1" applyFill="1" applyBorder="1" applyAlignment="1" applyProtection="1">
      <alignment horizontal="right" vertical="center"/>
      <protection hidden="1"/>
    </xf>
    <xf numFmtId="0" fontId="12" fillId="5" borderId="48" xfId="0" applyFont="1" applyFill="1" applyBorder="1" applyAlignment="1" applyProtection="1">
      <alignment horizontal="center" vertical="center" wrapText="1"/>
      <protection hidden="1"/>
    </xf>
    <xf numFmtId="0" fontId="12" fillId="5" borderId="39" xfId="0" applyFont="1" applyFill="1" applyBorder="1" applyAlignment="1" applyProtection="1">
      <alignment horizontal="center" vertical="center" wrapText="1"/>
      <protection hidden="1"/>
    </xf>
    <xf numFmtId="0" fontId="3" fillId="0" borderId="11" xfId="0" applyFont="1" applyFill="1" applyBorder="1" applyAlignment="1" applyProtection="1">
      <alignment horizontal="left" vertical="center"/>
      <protection hidden="1"/>
    </xf>
    <xf numFmtId="0" fontId="3" fillId="0" borderId="3" xfId="0" applyFont="1" applyFill="1" applyBorder="1" applyAlignment="1" applyProtection="1">
      <alignment horizontal="left" vertical="center"/>
      <protection hidden="1"/>
    </xf>
    <xf numFmtId="0" fontId="3" fillId="0" borderId="49" xfId="0" applyFont="1" applyFill="1" applyBorder="1" applyAlignment="1" applyProtection="1">
      <alignment horizontal="left" vertical="center"/>
      <protection hidden="1"/>
    </xf>
    <xf numFmtId="0" fontId="3" fillId="0" borderId="50" xfId="0" applyFont="1" applyFill="1" applyBorder="1" applyAlignment="1" applyProtection="1">
      <alignment horizontal="left" vertical="center"/>
      <protection hidden="1"/>
    </xf>
    <xf numFmtId="0" fontId="9" fillId="0" borderId="3" xfId="0" applyNumberFormat="1" applyFont="1" applyFill="1" applyBorder="1" applyAlignment="1" applyProtection="1">
      <alignment horizontal="left" vertical="center" wrapText="1"/>
      <protection hidden="1"/>
    </xf>
    <xf numFmtId="0" fontId="9" fillId="0" borderId="31" xfId="0" applyNumberFormat="1" applyFont="1" applyFill="1" applyBorder="1" applyAlignment="1" applyProtection="1">
      <alignment horizontal="left" vertical="center" wrapText="1"/>
      <protection hidden="1"/>
    </xf>
    <xf numFmtId="0" fontId="3" fillId="0" borderId="47" xfId="0" applyFont="1" applyFill="1" applyBorder="1" applyAlignment="1" applyProtection="1">
      <alignment horizontal="left" vertical="center"/>
      <protection hidden="1"/>
    </xf>
    <xf numFmtId="0" fontId="12" fillId="5" borderId="27" xfId="0" applyFont="1" applyFill="1" applyBorder="1" applyAlignment="1" applyProtection="1">
      <alignment horizontal="center" vertical="center" wrapText="1"/>
      <protection hidden="1"/>
    </xf>
    <xf numFmtId="0" fontId="12" fillId="5" borderId="51" xfId="0" applyFont="1" applyFill="1" applyBorder="1" applyAlignment="1" applyProtection="1">
      <alignment horizontal="center" vertical="center" wrapText="1"/>
      <protection hidden="1"/>
    </xf>
    <xf numFmtId="49" fontId="35" fillId="5" borderId="52" xfId="0" applyNumberFormat="1" applyFont="1" applyFill="1" applyBorder="1" applyAlignment="1" applyProtection="1">
      <alignment horizontal="left" vertical="center"/>
      <protection hidden="1"/>
    </xf>
    <xf numFmtId="0" fontId="35" fillId="5" borderId="20" xfId="0" applyFont="1" applyFill="1" applyBorder="1" applyAlignment="1" applyProtection="1">
      <alignment horizontal="left" vertical="center"/>
      <protection hidden="1"/>
    </xf>
    <xf numFmtId="0" fontId="3" fillId="0" borderId="48" xfId="0" applyFont="1" applyFill="1" applyBorder="1" applyAlignment="1" applyProtection="1">
      <alignment horizontal="left" vertical="center"/>
      <protection hidden="1"/>
    </xf>
    <xf numFmtId="0" fontId="3" fillId="0" borderId="53" xfId="0" applyFont="1" applyFill="1" applyBorder="1" applyAlignment="1" applyProtection="1">
      <alignment horizontal="left" vertical="center"/>
      <protection hidden="1"/>
    </xf>
    <xf numFmtId="0" fontId="3" fillId="0" borderId="54" xfId="0" applyFont="1" applyFill="1" applyBorder="1" applyAlignment="1" applyProtection="1">
      <alignment horizontal="left" vertical="center"/>
      <protection hidden="1"/>
    </xf>
    <xf numFmtId="0" fontId="4" fillId="9" borderId="55" xfId="0" applyFont="1" applyFill="1" applyBorder="1" applyAlignment="1" applyProtection="1">
      <alignment horizontal="center" vertical="center"/>
      <protection hidden="1"/>
    </xf>
    <xf numFmtId="0" fontId="4" fillId="10" borderId="34" xfId="0" applyFont="1" applyFill="1" applyBorder="1" applyAlignment="1" applyProtection="1">
      <alignment horizontal="center" vertical="center"/>
      <protection hidden="1"/>
    </xf>
    <xf numFmtId="49" fontId="11" fillId="0" borderId="3" xfId="0" applyNumberFormat="1" applyFont="1" applyFill="1" applyBorder="1" applyAlignment="1" applyProtection="1">
      <alignment horizontal="left" vertical="center"/>
      <protection hidden="1"/>
    </xf>
    <xf numFmtId="49" fontId="11" fillId="0" borderId="31" xfId="0" applyNumberFormat="1" applyFont="1" applyFill="1" applyBorder="1" applyAlignment="1" applyProtection="1">
      <alignment horizontal="left" vertical="center"/>
      <protection hidden="1"/>
    </xf>
    <xf numFmtId="169" fontId="9" fillId="0" borderId="44" xfId="0" applyNumberFormat="1" applyFont="1" applyFill="1" applyBorder="1" applyAlignment="1" applyProtection="1">
      <alignment horizontal="left" vertical="center"/>
      <protection hidden="1"/>
    </xf>
    <xf numFmtId="169" fontId="9" fillId="0" borderId="24" xfId="0" applyNumberFormat="1" applyFont="1" applyFill="1" applyBorder="1" applyAlignment="1" applyProtection="1">
      <alignment horizontal="left" vertical="center"/>
      <protection hidden="1"/>
    </xf>
    <xf numFmtId="169" fontId="9" fillId="0" borderId="4" xfId="0" applyNumberFormat="1" applyFont="1" applyFill="1" applyBorder="1" applyAlignment="1" applyProtection="1">
      <alignment horizontal="left" vertical="center"/>
      <protection hidden="1"/>
    </xf>
    <xf numFmtId="0" fontId="3" fillId="0" borderId="14" xfId="0" applyFont="1" applyFill="1" applyBorder="1" applyAlignment="1" applyProtection="1">
      <alignment horizontal="left" vertical="center"/>
      <protection hidden="1"/>
    </xf>
    <xf numFmtId="0" fontId="3" fillId="0" borderId="0" xfId="0" applyFont="1" applyFill="1" applyBorder="1" applyAlignment="1" applyProtection="1">
      <alignment horizontal="left" vertical="center"/>
      <protection hidden="1"/>
    </xf>
    <xf numFmtId="49" fontId="3" fillId="2" borderId="0" xfId="0" applyNumberFormat="1" applyFont="1" applyFill="1" applyBorder="1" applyAlignment="1" applyProtection="1">
      <alignment horizontal="left" vertical="center"/>
      <protection locked="0"/>
    </xf>
    <xf numFmtId="49" fontId="3" fillId="2" borderId="18" xfId="0" applyNumberFormat="1" applyFont="1" applyFill="1" applyBorder="1" applyAlignment="1" applyProtection="1">
      <alignment horizontal="left" vertical="center"/>
      <protection locked="0"/>
    </xf>
  </cellXfs>
  <cellStyles count="8">
    <cellStyle name="Comma" xfId="4"/>
    <cellStyle name="Comma [0]" xfId="5"/>
    <cellStyle name="Currency" xfId="2"/>
    <cellStyle name="Currency [0]" xfId="3"/>
    <cellStyle name="Normální" xfId="0" builtinId="0"/>
    <cellStyle name="Normální 2" xfId="6"/>
    <cellStyle name="Normální 3" xfId="7"/>
    <cellStyle name="Percent" xfId="1"/>
  </cellStyles>
  <dxfs count="2">
    <dxf>
      <fill>
        <patternFill>
          <bgColor rgb="FFFFFFCC"/>
        </patternFill>
      </fill>
    </dxf>
    <dxf>
      <fill>
        <patternFill>
          <bgColor rgb="FFFFFFCC"/>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8</xdr:col>
      <xdr:colOff>38100</xdr:colOff>
      <xdr:row>2</xdr:row>
      <xdr:rowOff>76200</xdr:rowOff>
    </xdr:from>
    <xdr:to>
      <xdr:col>8</xdr:col>
      <xdr:colOff>695325</xdr:colOff>
      <xdr:row>2</xdr:row>
      <xdr:rowOff>523875</xdr:rowOff>
    </xdr:to>
    <xdr:sp macro="[0]!A_polozka" textlink="">
      <xdr:nvSpPr>
        <xdr:cNvPr id="4" name="TextovéPole 3">
          <a:extLst>
            <a:ext uri="{FF2B5EF4-FFF2-40B4-BE49-F238E27FC236}">
              <a16:creationId xmlns:a16="http://schemas.microsoft.com/office/drawing/2014/main" xmlns="" id="{00000000-0008-0000-0000-000004000000}"/>
            </a:ext>
          </a:extLst>
        </xdr:cNvPr>
        <xdr:cNvSpPr txBox="1"/>
      </xdr:nvSpPr>
      <xdr:spPr>
        <a:xfrm>
          <a:off x="9153525" y="1190625"/>
          <a:ext cx="657225" cy="44767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rgbClr val="000000"/>
        </a:lnRef>
        <a:fillRef idx="0">
          <a:srgbClr val="000000"/>
        </a:fillRef>
        <a:effectRef idx="0">
          <a:srgbClr val="000000"/>
        </a:effectRef>
        <a:fontRef idx="minor">
          <a:schemeClr val="tx1"/>
        </a:fontRef>
      </xdr:style>
      <xdr:txBody>
        <a:bodyPr vertOverflow="clip" wrap="square" rtlCol="0" anchor="ctr" anchorCtr="0"/>
        <a:lstStyle/>
        <a:p>
          <a:pPr algn="ctr"/>
          <a:r>
            <a:rPr lang="cs-CZ" sz="1100" b="1"/>
            <a:t>Vložit </a:t>
          </a:r>
        </a:p>
        <a:p>
          <a:pPr algn="ctr"/>
          <a:r>
            <a:rPr lang="cs-CZ" sz="1100" b="1"/>
            <a:t>položku</a:t>
          </a:r>
        </a:p>
      </xdr:txBody>
    </xdr:sp>
    <xdr:clientData/>
  </xdr:twoCellAnchor>
  <xdr:twoCellAnchor>
    <xdr:from>
      <xdr:col>10</xdr:col>
      <xdr:colOff>38100</xdr:colOff>
      <xdr:row>2</xdr:row>
      <xdr:rowOff>57150</xdr:rowOff>
    </xdr:from>
    <xdr:to>
      <xdr:col>11</xdr:col>
      <xdr:colOff>1247775</xdr:colOff>
      <xdr:row>2</xdr:row>
      <xdr:rowOff>523875</xdr:rowOff>
    </xdr:to>
    <xdr:sp macro="[0]!B_soucetdil" textlink="">
      <xdr:nvSpPr>
        <xdr:cNvPr id="5" name="TextovéPole 4">
          <a:extLst>
            <a:ext uri="{FF2B5EF4-FFF2-40B4-BE49-F238E27FC236}">
              <a16:creationId xmlns:a16="http://schemas.microsoft.com/office/drawing/2014/main" xmlns="" id="{00000000-0008-0000-0000-000005000000}"/>
            </a:ext>
          </a:extLst>
        </xdr:cNvPr>
        <xdr:cNvSpPr txBox="1"/>
      </xdr:nvSpPr>
      <xdr:spPr>
        <a:xfrm>
          <a:off x="10553700" y="1171575"/>
          <a:ext cx="2066925" cy="466725"/>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rgbClr val="000000"/>
        </a:lnRef>
        <a:fillRef idx="0">
          <a:srgbClr val="000000"/>
        </a:fillRef>
        <a:effectRef idx="0">
          <a:srgbClr val="000000"/>
        </a:effectRef>
        <a:fontRef idx="minor">
          <a:schemeClr val="tx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9</xdr:col>
      <xdr:colOff>38100</xdr:colOff>
      <xdr:row>2</xdr:row>
      <xdr:rowOff>76200</xdr:rowOff>
    </xdr:from>
    <xdr:to>
      <xdr:col>9</xdr:col>
      <xdr:colOff>647700</xdr:colOff>
      <xdr:row>2</xdr:row>
      <xdr:rowOff>514350</xdr:rowOff>
    </xdr:to>
    <xdr:sp macro="[0]!Vložit_díl" textlink="">
      <xdr:nvSpPr>
        <xdr:cNvPr id="6" name="TextovéPole 5">
          <a:extLst>
            <a:ext uri="{FF2B5EF4-FFF2-40B4-BE49-F238E27FC236}">
              <a16:creationId xmlns:a16="http://schemas.microsoft.com/office/drawing/2014/main" xmlns="" id="{00000000-0008-0000-0000-000006000000}"/>
            </a:ext>
          </a:extLst>
        </xdr:cNvPr>
        <xdr:cNvSpPr txBox="1"/>
      </xdr:nvSpPr>
      <xdr:spPr>
        <a:xfrm>
          <a:off x="9877425" y="1190625"/>
          <a:ext cx="609600" cy="43815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rgbClr val="000000"/>
        </a:lnRef>
        <a:fillRef idx="0">
          <a:srgbClr val="000000"/>
        </a:fillRef>
        <a:effectRef idx="0">
          <a:srgbClr val="000000"/>
        </a:effectRef>
        <a:fontRef idx="minor">
          <a:schemeClr val="tx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1">
    <pageSetUpPr fitToPage="1"/>
  </sheetPr>
  <dimension ref="A1:O178"/>
  <sheetViews>
    <sheetView showGridLines="0" tabSelected="1" topLeftCell="B1" zoomScale="85" zoomScaleNormal="85" zoomScaleSheetLayoutView="85" workbookViewId="0">
      <pane ySplit="12" topLeftCell="A13" activePane="bottomLeft" state="frozen"/>
      <selection activeCell="B1" sqref="B1"/>
      <selection pane="bottomLeft" activeCell="H18" sqref="H18"/>
    </sheetView>
  </sheetViews>
  <sheetFormatPr defaultColWidth="9.140625" defaultRowHeight="11.25" x14ac:dyDescent="0.2"/>
  <cols>
    <col min="1" max="1" width="3.140625" style="19" hidden="1" customWidth="1"/>
    <col min="2" max="2" width="8.5703125" style="19" customWidth="1"/>
    <col min="3" max="3" width="10.5703125" style="19" customWidth="1"/>
    <col min="4" max="4" width="10" style="19" customWidth="1"/>
    <col min="5" max="5" width="11.42578125" style="19" customWidth="1"/>
    <col min="6" max="6" width="74.140625" style="19" customWidth="1"/>
    <col min="7" max="7" width="9" style="20" customWidth="1"/>
    <col min="8" max="8" width="13" style="20" customWidth="1"/>
    <col min="9" max="9" width="10.85546875" style="20" customWidth="1"/>
    <col min="10" max="10" width="10.140625" style="20" customWidth="1"/>
    <col min="11" max="11" width="12.85546875" style="20" customWidth="1"/>
    <col min="12" max="12" width="19" style="20" customWidth="1"/>
    <col min="13" max="13" width="9.140625" style="19" customWidth="1"/>
    <col min="14" max="16384" width="9.140625" style="19"/>
  </cols>
  <sheetData>
    <row r="1" spans="1:15" s="24" customFormat="1" ht="30.75" customHeight="1" x14ac:dyDescent="0.25">
      <c r="B1" s="110" t="s">
        <v>85</v>
      </c>
      <c r="C1" s="111"/>
      <c r="D1" s="111"/>
      <c r="E1" s="111"/>
      <c r="F1" s="111"/>
      <c r="G1" s="111"/>
      <c r="H1" s="111"/>
      <c r="I1" s="61"/>
      <c r="J1" s="62"/>
      <c r="K1" s="62"/>
      <c r="L1" s="63" t="str">
        <f>D3</f>
        <v>SO 10-21-05</v>
      </c>
    </row>
    <row r="2" spans="1:15" s="24" customFormat="1" ht="57" customHeight="1" x14ac:dyDescent="0.25">
      <c r="B2" s="112" t="s">
        <v>11</v>
      </c>
      <c r="C2" s="113"/>
      <c r="D2" s="67" t="s">
        <v>90</v>
      </c>
      <c r="E2" s="68"/>
      <c r="F2" s="44" t="s">
        <v>91</v>
      </c>
      <c r="G2" s="65"/>
      <c r="H2" s="66"/>
      <c r="I2" s="114" t="s">
        <v>28</v>
      </c>
      <c r="J2" s="115"/>
      <c r="K2" s="116">
        <f>SUMIFS(L:L,B:B,"SOUČET")</f>
        <v>0</v>
      </c>
      <c r="L2" s="117"/>
    </row>
    <row r="3" spans="1:15" s="24" customFormat="1" ht="42.75" customHeight="1" x14ac:dyDescent="0.25">
      <c r="B3" s="46" t="s">
        <v>34</v>
      </c>
      <c r="C3" s="47"/>
      <c r="D3" s="49" t="s">
        <v>92</v>
      </c>
      <c r="E3" s="48"/>
      <c r="F3" s="45" t="s">
        <v>93</v>
      </c>
      <c r="G3" s="69"/>
      <c r="H3" s="70"/>
      <c r="I3" s="81"/>
      <c r="J3" s="80"/>
      <c r="K3" s="134"/>
      <c r="L3" s="135"/>
    </row>
    <row r="4" spans="1:15" s="24" customFormat="1" ht="18" customHeight="1" x14ac:dyDescent="0.25">
      <c r="B4" s="120" t="s">
        <v>20</v>
      </c>
      <c r="C4" s="121"/>
      <c r="D4" s="122"/>
      <c r="E4" s="4" t="s">
        <v>43</v>
      </c>
      <c r="F4" s="60" t="str">
        <f>IF(E4='Kategorie monitoringu'!A1,'Kategorie monitoringu'!B1,IF(E4='Kategorie monitoringu'!A2,'Kategorie monitoringu'!B2,IF(E4='Kategorie monitoringu'!A3,'Kategorie monitoringu'!B3,IF(E4='Kategorie monitoringu'!A4,'Kategorie monitoringu'!B4,IF(E4='Kategorie monitoringu'!A5,'Kategorie monitoringu'!B5,IF(E4='Kategorie monitoringu'!A6,'Kategorie monitoringu'!B6,IF(E4='Kategorie monitoringu'!A7,'Kategorie monitoringu'!B7,IF(E4='Kategorie monitoringu'!A8,'Kategorie monitoringu'!B8,IF(E4='Kategorie monitoringu'!A9,'Kategorie monitoringu'!B9,IF(E4='Kategorie monitoringu'!A10,'Kategorie monitoringu'!B10,IF(E4='Kategorie monitoringu'!A11,'Kategorie monitoringu'!B11,IF(E4='Kategorie monitoringu'!A12,'Kategorie monitoringu'!B12,IF(E4='Kategorie monitoringu'!A13,'Kategorie monitoringu'!B13,IF(E4='Kategorie monitoringu'!A14,'Kategorie monitoringu'!B14,IF(E4='Kategorie monitoringu'!A15,'Kategorie monitoringu'!B15,IF(E4='Kategorie monitoringu'!A16,'Kategorie monitoringu'!B16,IF(E4='Kategorie monitoringu'!A17,'Kategorie monitoringu'!B17,IF(E4='Kategorie monitoringu'!A18,'Kategorie monitoringu'!B18,IF(E4='Kategorie monitoringu'!A19,'Kategorie monitoringu'!B19,IF(E4='Kategorie monitoringu'!A20,'Kategorie monitoringu'!B20,IF(E4='Kategorie monitoringu'!A21,'Kategorie monitoringu'!B21,IF(E4='Kategorie monitoringu'!A22,'Kategorie monitoringu'!B22,IF(E4='Kategorie monitoringu'!A23,'Kategorie monitoringu'!B23,IF(E4='Kategorie monitoringu'!A24,'Kategorie monitoringu'!B24,IF(E4='Kategorie monitoringu'!A25,'Kategorie monitoringu'!B25,"")))))))))))))))))))))))))</f>
        <v>Mosty, propustky, zdi</v>
      </c>
      <c r="G4" s="58"/>
      <c r="H4" s="59"/>
      <c r="I4" s="132" t="s">
        <v>30</v>
      </c>
      <c r="J4" s="133"/>
      <c r="K4" s="2">
        <v>821</v>
      </c>
      <c r="L4" s="3">
        <v>55</v>
      </c>
    </row>
    <row r="5" spans="1:15" s="24" customFormat="1" ht="18" customHeight="1" x14ac:dyDescent="0.25">
      <c r="B5" s="22" t="s">
        <v>29</v>
      </c>
      <c r="C5" s="21"/>
      <c r="D5" s="21"/>
      <c r="E5" s="4" t="s">
        <v>96</v>
      </c>
      <c r="F5" s="124" t="str">
        <f>IF((E5="Stádium 2"),"  Dokumentace pro územní řízení - DUR",(IF((E5="Stádium 3"),"  Projektová dokumentace (DOS/DSP)","")))</f>
        <v xml:space="preserve">  Projektová dokumentace (DOS/DSP)</v>
      </c>
      <c r="G5" s="124"/>
      <c r="H5" s="125"/>
      <c r="I5" s="123" t="s">
        <v>23</v>
      </c>
      <c r="J5" s="122"/>
      <c r="K5" s="5" t="s">
        <v>326</v>
      </c>
      <c r="L5" s="73"/>
    </row>
    <row r="6" spans="1:15" s="24" customFormat="1" ht="18" customHeight="1" x14ac:dyDescent="0.2">
      <c r="B6" s="22" t="s">
        <v>19</v>
      </c>
      <c r="C6" s="21"/>
      <c r="D6" s="21"/>
      <c r="E6" s="5" t="s">
        <v>98</v>
      </c>
      <c r="F6" s="136"/>
      <c r="G6" s="136"/>
      <c r="H6" s="137"/>
      <c r="I6" s="123" t="s">
        <v>24</v>
      </c>
      <c r="J6" s="122"/>
      <c r="K6" s="5"/>
      <c r="L6" s="73"/>
      <c r="O6" s="78"/>
    </row>
    <row r="7" spans="1:15" s="24" customFormat="1" ht="18" customHeight="1" x14ac:dyDescent="0.2">
      <c r="B7" s="126" t="s">
        <v>25</v>
      </c>
      <c r="C7" s="109"/>
      <c r="D7" s="109"/>
      <c r="E7" s="6" t="s">
        <v>97</v>
      </c>
      <c r="F7" s="138" t="s">
        <v>18</v>
      </c>
      <c r="G7" s="139"/>
      <c r="H7" s="140"/>
      <c r="I7" s="131" t="s">
        <v>27</v>
      </c>
      <c r="J7" s="121"/>
      <c r="K7" s="71">
        <v>2018</v>
      </c>
      <c r="L7" s="74"/>
      <c r="O7" s="79"/>
    </row>
    <row r="8" spans="1:15" s="24" customFormat="1" ht="19.5" customHeight="1" x14ac:dyDescent="0.25">
      <c r="B8" s="141" t="s">
        <v>26</v>
      </c>
      <c r="C8" s="142"/>
      <c r="D8" s="142"/>
      <c r="E8" s="32" t="s">
        <v>97</v>
      </c>
      <c r="F8" s="33" t="s">
        <v>328</v>
      </c>
      <c r="G8" s="143" t="s">
        <v>327</v>
      </c>
      <c r="H8" s="144"/>
      <c r="I8" s="108" t="s">
        <v>17</v>
      </c>
      <c r="J8" s="109"/>
      <c r="K8" s="72" t="s">
        <v>95</v>
      </c>
      <c r="L8" s="75"/>
    </row>
    <row r="9" spans="1:15" s="24" customFormat="1" ht="9.75" customHeight="1" x14ac:dyDescent="0.25">
      <c r="B9" s="129" t="s">
        <v>94</v>
      </c>
      <c r="C9" s="130"/>
      <c r="D9" s="130"/>
      <c r="E9" s="130"/>
      <c r="F9" s="130"/>
      <c r="G9" s="130"/>
      <c r="H9" s="130"/>
      <c r="I9" s="130"/>
      <c r="J9" s="130"/>
      <c r="K9" s="34" t="str">
        <f>$I$5</f>
        <v>ISPROFIN:</v>
      </c>
      <c r="L9" s="76" t="s">
        <v>90</v>
      </c>
    </row>
    <row r="10" spans="1:15" s="24" customFormat="1" ht="15" customHeight="1" x14ac:dyDescent="0.25">
      <c r="B10" s="127" t="s">
        <v>12</v>
      </c>
      <c r="C10" s="106" t="s">
        <v>0</v>
      </c>
      <c r="D10" s="106" t="s">
        <v>1</v>
      </c>
      <c r="E10" s="106" t="s">
        <v>13</v>
      </c>
      <c r="F10" s="104" t="s">
        <v>31</v>
      </c>
      <c r="G10" s="104" t="s">
        <v>2</v>
      </c>
      <c r="H10" s="104" t="s">
        <v>3</v>
      </c>
      <c r="I10" s="106" t="s">
        <v>14</v>
      </c>
      <c r="J10" s="106" t="s">
        <v>15</v>
      </c>
      <c r="K10" s="118" t="s">
        <v>4</v>
      </c>
      <c r="L10" s="119"/>
    </row>
    <row r="11" spans="1:15" s="24" customFormat="1" ht="15" customHeight="1" x14ac:dyDescent="0.25">
      <c r="B11" s="127"/>
      <c r="C11" s="106"/>
      <c r="D11" s="106"/>
      <c r="E11" s="106"/>
      <c r="F11" s="104"/>
      <c r="G11" s="104"/>
      <c r="H11" s="104"/>
      <c r="I11" s="106"/>
      <c r="J11" s="106"/>
      <c r="K11" s="118"/>
      <c r="L11" s="119"/>
    </row>
    <row r="12" spans="1:15" s="24" customFormat="1" ht="12.75" customHeight="1" x14ac:dyDescent="0.25">
      <c r="B12" s="128"/>
      <c r="C12" s="107"/>
      <c r="D12" s="107"/>
      <c r="E12" s="107"/>
      <c r="F12" s="105"/>
      <c r="G12" s="105"/>
      <c r="H12" s="105"/>
      <c r="I12" s="107"/>
      <c r="J12" s="107"/>
      <c r="K12" s="35" t="s">
        <v>16</v>
      </c>
      <c r="L12" s="36" t="s">
        <v>5</v>
      </c>
    </row>
    <row r="13" spans="1:15" s="1" customFormat="1" ht="20.100000000000001" customHeight="1" x14ac:dyDescent="0.25">
      <c r="A13" s="1" t="s">
        <v>33</v>
      </c>
      <c r="B13" s="64" t="s">
        <v>21</v>
      </c>
      <c r="C13" s="7" t="s">
        <v>99</v>
      </c>
      <c r="D13" s="8"/>
      <c r="E13" s="8"/>
      <c r="F13" s="77" t="s">
        <v>32</v>
      </c>
      <c r="G13" s="10"/>
      <c r="H13" s="10"/>
      <c r="I13" s="10"/>
      <c r="J13" s="10"/>
      <c r="K13" s="10"/>
      <c r="L13" s="26"/>
    </row>
    <row r="14" spans="1:15" s="1" customFormat="1" ht="13.5" customHeight="1" x14ac:dyDescent="0.25">
      <c r="A14" s="11" t="s">
        <v>7</v>
      </c>
      <c r="B14" s="27" t="s">
        <v>100</v>
      </c>
      <c r="C14" s="82" t="s">
        <v>101</v>
      </c>
      <c r="D14" s="12" t="s">
        <v>102</v>
      </c>
      <c r="E14" s="12" t="s">
        <v>103</v>
      </c>
      <c r="F14" s="13" t="s">
        <v>86</v>
      </c>
      <c r="G14" s="12" t="s">
        <v>104</v>
      </c>
      <c r="H14" s="87">
        <v>715.41899999999998</v>
      </c>
      <c r="I14" s="12">
        <v>0</v>
      </c>
      <c r="J14" s="12">
        <f>ROUND(H14,3)*I14</f>
        <v>0</v>
      </c>
      <c r="K14" s="85">
        <v>0</v>
      </c>
      <c r="L14" s="84">
        <f>ROUND((ROUND(H14,3)*ROUND(K14,2)),2)</f>
        <v>0</v>
      </c>
    </row>
    <row r="15" spans="1:15" s="1" customFormat="1" ht="12.75" customHeight="1" x14ac:dyDescent="0.25">
      <c r="A15" s="11" t="s">
        <v>6</v>
      </c>
      <c r="B15" s="88"/>
      <c r="C15" s="89"/>
      <c r="D15" s="89"/>
      <c r="E15" s="90"/>
      <c r="F15" s="91" t="s">
        <v>87</v>
      </c>
      <c r="G15" s="92"/>
      <c r="H15" s="93"/>
      <c r="I15" s="93"/>
      <c r="J15" s="93"/>
      <c r="K15" s="93"/>
      <c r="L15" s="94"/>
    </row>
    <row r="16" spans="1:15" s="1" customFormat="1" ht="12.75" customHeight="1" x14ac:dyDescent="0.25">
      <c r="A16" s="11" t="s">
        <v>8</v>
      </c>
      <c r="B16" s="28"/>
      <c r="C16" s="23"/>
      <c r="D16" s="23"/>
      <c r="E16" s="95"/>
      <c r="F16" s="16" t="s">
        <v>88</v>
      </c>
      <c r="G16" s="96"/>
      <c r="H16" s="15"/>
      <c r="I16" s="15"/>
      <c r="J16" s="15"/>
      <c r="K16" s="15"/>
      <c r="L16" s="29"/>
    </row>
    <row r="17" spans="1:12" s="1" customFormat="1" ht="12.75" customHeight="1" x14ac:dyDescent="0.25">
      <c r="A17" s="11" t="s">
        <v>9</v>
      </c>
      <c r="B17" s="30"/>
      <c r="C17" s="25"/>
      <c r="D17" s="25"/>
      <c r="E17" s="97"/>
      <c r="F17" s="17" t="s">
        <v>90</v>
      </c>
      <c r="G17" s="98"/>
      <c r="H17" s="18"/>
      <c r="I17" s="18"/>
      <c r="J17" s="18"/>
      <c r="K17" s="18"/>
      <c r="L17" s="31"/>
    </row>
    <row r="18" spans="1:12" ht="13.5" customHeight="1" x14ac:dyDescent="0.2">
      <c r="A18" s="99" t="s">
        <v>7</v>
      </c>
      <c r="B18" s="27" t="s">
        <v>89</v>
      </c>
      <c r="C18" s="82" t="s">
        <v>105</v>
      </c>
      <c r="D18" s="12" t="s">
        <v>102</v>
      </c>
      <c r="E18" s="12" t="s">
        <v>103</v>
      </c>
      <c r="F18" s="13" t="s">
        <v>106</v>
      </c>
      <c r="G18" s="12" t="s">
        <v>104</v>
      </c>
      <c r="H18" s="87">
        <v>1839.6</v>
      </c>
      <c r="I18" s="12">
        <v>0</v>
      </c>
      <c r="J18" s="12">
        <f>ROUND(H18,3)*I18</f>
        <v>0</v>
      </c>
      <c r="K18" s="85">
        <v>0</v>
      </c>
      <c r="L18" s="84">
        <f>ROUND((ROUND(H18,3)*ROUND(K18,2)),2)</f>
        <v>0</v>
      </c>
    </row>
    <row r="19" spans="1:12" ht="12.75" customHeight="1" x14ac:dyDescent="0.2">
      <c r="A19" s="99" t="s">
        <v>6</v>
      </c>
      <c r="B19" s="88"/>
      <c r="C19" s="89"/>
      <c r="D19" s="89"/>
      <c r="E19" s="90"/>
      <c r="F19" s="91" t="s">
        <v>90</v>
      </c>
      <c r="G19" s="92"/>
      <c r="H19" s="93"/>
      <c r="I19" s="93"/>
      <c r="J19" s="93"/>
      <c r="K19" s="93"/>
      <c r="L19" s="94"/>
    </row>
    <row r="20" spans="1:12" ht="12.75" customHeight="1" x14ac:dyDescent="0.2">
      <c r="A20" s="99" t="s">
        <v>8</v>
      </c>
      <c r="B20" s="28"/>
      <c r="C20" s="23"/>
      <c r="D20" s="23"/>
      <c r="E20" s="95"/>
      <c r="F20" s="16" t="s">
        <v>107</v>
      </c>
      <c r="G20" s="96"/>
      <c r="H20" s="15"/>
      <c r="I20" s="15"/>
      <c r="J20" s="15"/>
      <c r="K20" s="15"/>
      <c r="L20" s="29"/>
    </row>
    <row r="21" spans="1:12" ht="12.75" customHeight="1" x14ac:dyDescent="0.2">
      <c r="A21" s="99" t="s">
        <v>9</v>
      </c>
      <c r="B21" s="30"/>
      <c r="C21" s="25"/>
      <c r="D21" s="25"/>
      <c r="E21" s="97"/>
      <c r="F21" s="17" t="s">
        <v>90</v>
      </c>
      <c r="G21" s="98"/>
      <c r="H21" s="18"/>
      <c r="I21" s="18"/>
      <c r="J21" s="18"/>
      <c r="K21" s="18"/>
      <c r="L21" s="31"/>
    </row>
    <row r="22" spans="1:12" ht="13.5" customHeight="1" x14ac:dyDescent="0.2">
      <c r="A22" s="99" t="s">
        <v>7</v>
      </c>
      <c r="B22" s="27" t="s">
        <v>108</v>
      </c>
      <c r="C22" s="82" t="s">
        <v>109</v>
      </c>
      <c r="D22" s="12" t="s">
        <v>102</v>
      </c>
      <c r="E22" s="12" t="s">
        <v>103</v>
      </c>
      <c r="F22" s="13" t="s">
        <v>110</v>
      </c>
      <c r="G22" s="12" t="s">
        <v>104</v>
      </c>
      <c r="H22" s="87">
        <v>0.2</v>
      </c>
      <c r="I22" s="12">
        <v>0</v>
      </c>
      <c r="J22" s="12">
        <f>ROUND(H22,3)*I22</f>
        <v>0</v>
      </c>
      <c r="K22" s="85">
        <v>0</v>
      </c>
      <c r="L22" s="84">
        <f>ROUND((ROUND(H22,3)*ROUND(K22,2)),2)</f>
        <v>0</v>
      </c>
    </row>
    <row r="23" spans="1:12" ht="12.75" customHeight="1" x14ac:dyDescent="0.2">
      <c r="A23" s="99" t="s">
        <v>6</v>
      </c>
      <c r="B23" s="88"/>
      <c r="C23" s="89"/>
      <c r="D23" s="89"/>
      <c r="E23" s="90"/>
      <c r="F23" s="91" t="s">
        <v>111</v>
      </c>
      <c r="G23" s="92"/>
      <c r="H23" s="93"/>
      <c r="I23" s="93"/>
      <c r="J23" s="93"/>
      <c r="K23" s="93"/>
      <c r="L23" s="94"/>
    </row>
    <row r="24" spans="1:12" ht="12.75" customHeight="1" x14ac:dyDescent="0.2">
      <c r="A24" s="99" t="s">
        <v>8</v>
      </c>
      <c r="B24" s="28"/>
      <c r="C24" s="23"/>
      <c r="D24" s="23"/>
      <c r="E24" s="95"/>
      <c r="F24" s="16" t="s">
        <v>112</v>
      </c>
      <c r="G24" s="96"/>
      <c r="H24" s="15"/>
      <c r="I24" s="15"/>
      <c r="J24" s="15"/>
      <c r="K24" s="15"/>
      <c r="L24" s="29"/>
    </row>
    <row r="25" spans="1:12" ht="12.75" customHeight="1" x14ac:dyDescent="0.2">
      <c r="A25" s="99" t="s">
        <v>9</v>
      </c>
      <c r="B25" s="30"/>
      <c r="C25" s="25"/>
      <c r="D25" s="25"/>
      <c r="E25" s="97"/>
      <c r="F25" s="17" t="s">
        <v>90</v>
      </c>
      <c r="G25" s="98"/>
      <c r="H25" s="18"/>
      <c r="I25" s="18"/>
      <c r="J25" s="18"/>
      <c r="K25" s="18"/>
      <c r="L25" s="31"/>
    </row>
    <row r="26" spans="1:12" ht="13.5" customHeight="1" x14ac:dyDescent="0.2">
      <c r="B26" s="100" t="s">
        <v>113</v>
      </c>
      <c r="C26" s="101" t="s">
        <v>114</v>
      </c>
      <c r="D26" s="102"/>
      <c r="E26" s="102"/>
      <c r="F26" s="102" t="s">
        <v>32</v>
      </c>
      <c r="G26" s="101"/>
      <c r="H26" s="101"/>
      <c r="I26" s="101"/>
      <c r="J26" s="101"/>
      <c r="K26" s="101"/>
      <c r="L26" s="103">
        <f>SUM(L14:L25)</f>
        <v>0</v>
      </c>
    </row>
    <row r="27" spans="1:12" ht="20.100000000000001" customHeight="1" x14ac:dyDescent="0.2">
      <c r="A27" s="99" t="s">
        <v>33</v>
      </c>
      <c r="B27" s="64" t="s">
        <v>21</v>
      </c>
      <c r="C27" s="7" t="s">
        <v>100</v>
      </c>
      <c r="D27" s="8"/>
      <c r="E27" s="8"/>
      <c r="F27" s="77" t="s">
        <v>10</v>
      </c>
      <c r="G27" s="10"/>
      <c r="H27" s="10"/>
      <c r="I27" s="10"/>
      <c r="J27" s="10"/>
      <c r="K27" s="10"/>
      <c r="L27" s="26"/>
    </row>
    <row r="28" spans="1:12" ht="13.5" customHeight="1" x14ac:dyDescent="0.2">
      <c r="A28" s="99" t="s">
        <v>7</v>
      </c>
      <c r="B28" s="27" t="s">
        <v>115</v>
      </c>
      <c r="C28" s="82" t="s">
        <v>116</v>
      </c>
      <c r="D28" s="12" t="s">
        <v>102</v>
      </c>
      <c r="E28" s="12" t="s">
        <v>117</v>
      </c>
      <c r="F28" s="13" t="s">
        <v>118</v>
      </c>
      <c r="G28" s="12" t="s">
        <v>119</v>
      </c>
      <c r="H28" s="87">
        <v>2160</v>
      </c>
      <c r="I28" s="12">
        <v>0</v>
      </c>
      <c r="J28" s="12">
        <f>ROUND(H28,3)*I28</f>
        <v>0</v>
      </c>
      <c r="K28" s="85">
        <v>0</v>
      </c>
      <c r="L28" s="84">
        <f>ROUND((ROUND(H28,3)*ROUND(K28,2)),2)</f>
        <v>0</v>
      </c>
    </row>
    <row r="29" spans="1:12" ht="12.75" customHeight="1" x14ac:dyDescent="0.2">
      <c r="A29" s="99" t="s">
        <v>6</v>
      </c>
      <c r="B29" s="88"/>
      <c r="C29" s="89"/>
      <c r="D29" s="89"/>
      <c r="E29" s="90"/>
      <c r="F29" s="91" t="s">
        <v>120</v>
      </c>
      <c r="G29" s="92"/>
      <c r="H29" s="93"/>
      <c r="I29" s="93"/>
      <c r="J29" s="93"/>
      <c r="K29" s="93"/>
      <c r="L29" s="94"/>
    </row>
    <row r="30" spans="1:12" ht="12.75" customHeight="1" x14ac:dyDescent="0.2">
      <c r="A30" s="99" t="s">
        <v>8</v>
      </c>
      <c r="B30" s="28"/>
      <c r="C30" s="23"/>
      <c r="D30" s="23"/>
      <c r="E30" s="95"/>
      <c r="F30" s="16" t="s">
        <v>121</v>
      </c>
      <c r="G30" s="96"/>
      <c r="H30" s="15"/>
      <c r="I30" s="15"/>
      <c r="J30" s="15"/>
      <c r="K30" s="15"/>
      <c r="L30" s="29"/>
    </row>
    <row r="31" spans="1:12" ht="12.75" customHeight="1" x14ac:dyDescent="0.2">
      <c r="A31" s="99" t="s">
        <v>9</v>
      </c>
      <c r="B31" s="30"/>
      <c r="C31" s="25"/>
      <c r="D31" s="25"/>
      <c r="E31" s="97"/>
      <c r="F31" s="17" t="s">
        <v>122</v>
      </c>
      <c r="G31" s="98"/>
      <c r="H31" s="18"/>
      <c r="I31" s="18"/>
      <c r="J31" s="18"/>
      <c r="K31" s="18"/>
      <c r="L31" s="31"/>
    </row>
    <row r="32" spans="1:12" ht="13.5" customHeight="1" x14ac:dyDescent="0.2">
      <c r="A32" s="99" t="s">
        <v>7</v>
      </c>
      <c r="B32" s="27" t="s">
        <v>123</v>
      </c>
      <c r="C32" s="82" t="s">
        <v>124</v>
      </c>
      <c r="D32" s="12" t="s">
        <v>102</v>
      </c>
      <c r="E32" s="12" t="s">
        <v>117</v>
      </c>
      <c r="F32" s="13" t="s">
        <v>125</v>
      </c>
      <c r="G32" s="12" t="s">
        <v>126</v>
      </c>
      <c r="H32" s="87">
        <v>876</v>
      </c>
      <c r="I32" s="12">
        <v>0</v>
      </c>
      <c r="J32" s="12">
        <f>ROUND(H32,3)*I32</f>
        <v>0</v>
      </c>
      <c r="K32" s="85">
        <v>0</v>
      </c>
      <c r="L32" s="84">
        <f>ROUND((ROUND(H32,3)*ROUND(K32,2)),2)</f>
        <v>0</v>
      </c>
    </row>
    <row r="33" spans="1:12" ht="12.75" customHeight="1" x14ac:dyDescent="0.2">
      <c r="A33" s="99" t="s">
        <v>6</v>
      </c>
      <c r="B33" s="88"/>
      <c r="C33" s="89"/>
      <c r="D33" s="89"/>
      <c r="E33" s="90"/>
      <c r="F33" s="91" t="s">
        <v>127</v>
      </c>
      <c r="G33" s="92"/>
      <c r="H33" s="93"/>
      <c r="I33" s="93"/>
      <c r="J33" s="93"/>
      <c r="K33" s="93"/>
      <c r="L33" s="94"/>
    </row>
    <row r="34" spans="1:12" ht="12.75" customHeight="1" x14ac:dyDescent="0.2">
      <c r="A34" s="99" t="s">
        <v>8</v>
      </c>
      <c r="B34" s="28"/>
      <c r="C34" s="23"/>
      <c r="D34" s="23"/>
      <c r="E34" s="95"/>
      <c r="F34" s="16" t="s">
        <v>128</v>
      </c>
      <c r="G34" s="96"/>
      <c r="H34" s="15"/>
      <c r="I34" s="15"/>
      <c r="J34" s="15"/>
      <c r="K34" s="15"/>
      <c r="L34" s="29"/>
    </row>
    <row r="35" spans="1:12" ht="12.75" customHeight="1" x14ac:dyDescent="0.2">
      <c r="A35" s="99" t="s">
        <v>9</v>
      </c>
      <c r="B35" s="30"/>
      <c r="C35" s="25"/>
      <c r="D35" s="25"/>
      <c r="E35" s="97"/>
      <c r="F35" s="17" t="s">
        <v>129</v>
      </c>
      <c r="G35" s="98"/>
      <c r="H35" s="18"/>
      <c r="I35" s="18"/>
      <c r="J35" s="18"/>
      <c r="K35" s="18"/>
      <c r="L35" s="31"/>
    </row>
    <row r="36" spans="1:12" ht="13.5" customHeight="1" x14ac:dyDescent="0.2">
      <c r="A36" s="99" t="s">
        <v>7</v>
      </c>
      <c r="B36" s="27" t="s">
        <v>130</v>
      </c>
      <c r="C36" s="82" t="s">
        <v>131</v>
      </c>
      <c r="D36" s="12" t="s">
        <v>102</v>
      </c>
      <c r="E36" s="12" t="s">
        <v>117</v>
      </c>
      <c r="F36" s="13" t="s">
        <v>132</v>
      </c>
      <c r="G36" s="12" t="s">
        <v>126</v>
      </c>
      <c r="H36" s="87">
        <v>876</v>
      </c>
      <c r="I36" s="12">
        <v>0</v>
      </c>
      <c r="J36" s="12">
        <f>ROUND(H36,3)*I36</f>
        <v>0</v>
      </c>
      <c r="K36" s="85">
        <v>0</v>
      </c>
      <c r="L36" s="84">
        <f>ROUND((ROUND(H36,3)*ROUND(K36,2)),2)</f>
        <v>0</v>
      </c>
    </row>
    <row r="37" spans="1:12" ht="12.75" customHeight="1" x14ac:dyDescent="0.2">
      <c r="A37" s="99" t="s">
        <v>6</v>
      </c>
      <c r="B37" s="88"/>
      <c r="C37" s="89"/>
      <c r="D37" s="89"/>
      <c r="E37" s="90"/>
      <c r="F37" s="91" t="s">
        <v>133</v>
      </c>
      <c r="G37" s="92"/>
      <c r="H37" s="93"/>
      <c r="I37" s="93"/>
      <c r="J37" s="93"/>
      <c r="K37" s="93"/>
      <c r="L37" s="94"/>
    </row>
    <row r="38" spans="1:12" ht="12.75" customHeight="1" x14ac:dyDescent="0.2">
      <c r="A38" s="99" t="s">
        <v>8</v>
      </c>
      <c r="B38" s="28"/>
      <c r="C38" s="23"/>
      <c r="D38" s="23"/>
      <c r="E38" s="95"/>
      <c r="F38" s="16" t="s">
        <v>128</v>
      </c>
      <c r="G38" s="96"/>
      <c r="H38" s="15"/>
      <c r="I38" s="15"/>
      <c r="J38" s="15"/>
      <c r="K38" s="15"/>
      <c r="L38" s="29"/>
    </row>
    <row r="39" spans="1:12" ht="12.75" customHeight="1" x14ac:dyDescent="0.2">
      <c r="A39" s="99" t="s">
        <v>9</v>
      </c>
      <c r="B39" s="30"/>
      <c r="C39" s="25"/>
      <c r="D39" s="25"/>
      <c r="E39" s="97"/>
      <c r="F39" s="17" t="s">
        <v>134</v>
      </c>
      <c r="G39" s="98"/>
      <c r="H39" s="18"/>
      <c r="I39" s="18"/>
      <c r="J39" s="18"/>
      <c r="K39" s="18"/>
      <c r="L39" s="31"/>
    </row>
    <row r="40" spans="1:12" ht="13.5" customHeight="1" x14ac:dyDescent="0.2">
      <c r="A40" s="99" t="s">
        <v>7</v>
      </c>
      <c r="B40" s="27" t="s">
        <v>135</v>
      </c>
      <c r="C40" s="82" t="s">
        <v>136</v>
      </c>
      <c r="D40" s="12" t="s">
        <v>102</v>
      </c>
      <c r="E40" s="12" t="s">
        <v>117</v>
      </c>
      <c r="F40" s="13" t="s">
        <v>137</v>
      </c>
      <c r="G40" s="12" t="s">
        <v>126</v>
      </c>
      <c r="H40" s="87">
        <v>480</v>
      </c>
      <c r="I40" s="12">
        <v>0</v>
      </c>
      <c r="J40" s="12">
        <f>ROUND(H40,3)*I40</f>
        <v>0</v>
      </c>
      <c r="K40" s="85">
        <v>0</v>
      </c>
      <c r="L40" s="84">
        <f>ROUND((ROUND(H40,3)*ROUND(K40,2)),2)</f>
        <v>0</v>
      </c>
    </row>
    <row r="41" spans="1:12" ht="12.75" customHeight="1" x14ac:dyDescent="0.2">
      <c r="A41" s="99" t="s">
        <v>6</v>
      </c>
      <c r="B41" s="88"/>
      <c r="C41" s="89"/>
      <c r="D41" s="89"/>
      <c r="E41" s="90"/>
      <c r="F41" s="91" t="s">
        <v>138</v>
      </c>
      <c r="G41" s="92"/>
      <c r="H41" s="93"/>
      <c r="I41" s="93"/>
      <c r="J41" s="93"/>
      <c r="K41" s="93"/>
      <c r="L41" s="94"/>
    </row>
    <row r="42" spans="1:12" ht="12.75" customHeight="1" x14ac:dyDescent="0.2">
      <c r="A42" s="99" t="s">
        <v>8</v>
      </c>
      <c r="B42" s="28"/>
      <c r="C42" s="23"/>
      <c r="D42" s="23"/>
      <c r="E42" s="95"/>
      <c r="F42" s="16" t="s">
        <v>139</v>
      </c>
      <c r="G42" s="96"/>
      <c r="H42" s="15"/>
      <c r="I42" s="15"/>
      <c r="J42" s="15"/>
      <c r="K42" s="15"/>
      <c r="L42" s="29"/>
    </row>
    <row r="43" spans="1:12" ht="12.75" customHeight="1" x14ac:dyDescent="0.2">
      <c r="A43" s="99" t="s">
        <v>9</v>
      </c>
      <c r="B43" s="30"/>
      <c r="C43" s="25"/>
      <c r="D43" s="25"/>
      <c r="E43" s="97"/>
      <c r="F43" s="17" t="s">
        <v>140</v>
      </c>
      <c r="G43" s="98"/>
      <c r="H43" s="18"/>
      <c r="I43" s="18"/>
      <c r="J43" s="18"/>
      <c r="K43" s="18"/>
      <c r="L43" s="31"/>
    </row>
    <row r="44" spans="1:12" ht="13.5" customHeight="1" x14ac:dyDescent="0.2">
      <c r="B44" s="100" t="s">
        <v>113</v>
      </c>
      <c r="C44" s="101" t="s">
        <v>114</v>
      </c>
      <c r="D44" s="102"/>
      <c r="E44" s="102"/>
      <c r="F44" s="102" t="s">
        <v>10</v>
      </c>
      <c r="G44" s="101"/>
      <c r="H44" s="101"/>
      <c r="I44" s="101"/>
      <c r="J44" s="101"/>
      <c r="K44" s="101"/>
      <c r="L44" s="103">
        <f>SUM(L28:L43)</f>
        <v>0</v>
      </c>
    </row>
    <row r="45" spans="1:12" ht="20.100000000000001" customHeight="1" x14ac:dyDescent="0.2">
      <c r="A45" s="99" t="s">
        <v>33</v>
      </c>
      <c r="B45" s="64" t="s">
        <v>21</v>
      </c>
      <c r="C45" s="7" t="s">
        <v>89</v>
      </c>
      <c r="D45" s="8"/>
      <c r="E45" s="8"/>
      <c r="F45" s="77" t="s">
        <v>141</v>
      </c>
      <c r="G45" s="10"/>
      <c r="H45" s="10"/>
      <c r="I45" s="10"/>
      <c r="J45" s="10"/>
      <c r="K45" s="10"/>
      <c r="L45" s="26"/>
    </row>
    <row r="46" spans="1:12" ht="13.5" customHeight="1" x14ac:dyDescent="0.2">
      <c r="A46" s="99" t="s">
        <v>7</v>
      </c>
      <c r="B46" s="27" t="s">
        <v>142</v>
      </c>
      <c r="C46" s="82" t="s">
        <v>143</v>
      </c>
      <c r="D46" s="12" t="s">
        <v>102</v>
      </c>
      <c r="E46" s="12" t="s">
        <v>117</v>
      </c>
      <c r="F46" s="13" t="s">
        <v>144</v>
      </c>
      <c r="G46" s="12" t="s">
        <v>145</v>
      </c>
      <c r="H46" s="87">
        <v>30.9</v>
      </c>
      <c r="I46" s="12">
        <v>0</v>
      </c>
      <c r="J46" s="12">
        <f>ROUND(H46,3)*I46</f>
        <v>0</v>
      </c>
      <c r="K46" s="85">
        <v>0</v>
      </c>
      <c r="L46" s="84">
        <f>ROUND((ROUND(H46,3)*ROUND(K46,2)),2)</f>
        <v>0</v>
      </c>
    </row>
    <row r="47" spans="1:12" ht="12.75" customHeight="1" x14ac:dyDescent="0.2">
      <c r="A47" s="99" t="s">
        <v>6</v>
      </c>
      <c r="B47" s="88"/>
      <c r="C47" s="89"/>
      <c r="D47" s="89"/>
      <c r="E47" s="90"/>
      <c r="F47" s="91" t="s">
        <v>146</v>
      </c>
      <c r="G47" s="92"/>
      <c r="H47" s="93"/>
      <c r="I47" s="93"/>
      <c r="J47" s="93"/>
      <c r="K47" s="93"/>
      <c r="L47" s="94"/>
    </row>
    <row r="48" spans="1:12" ht="12.75" customHeight="1" x14ac:dyDescent="0.2">
      <c r="A48" s="99" t="s">
        <v>8</v>
      </c>
      <c r="B48" s="28"/>
      <c r="C48" s="23"/>
      <c r="D48" s="23"/>
      <c r="E48" s="95"/>
      <c r="F48" s="16" t="s">
        <v>147</v>
      </c>
      <c r="G48" s="96"/>
      <c r="H48" s="15"/>
      <c r="I48" s="15"/>
      <c r="J48" s="15"/>
      <c r="K48" s="15"/>
      <c r="L48" s="29"/>
    </row>
    <row r="49" spans="1:12" ht="12.75" customHeight="1" x14ac:dyDescent="0.2">
      <c r="A49" s="99" t="s">
        <v>9</v>
      </c>
      <c r="B49" s="30"/>
      <c r="C49" s="25"/>
      <c r="D49" s="25"/>
      <c r="E49" s="97"/>
      <c r="F49" s="17" t="s">
        <v>148</v>
      </c>
      <c r="G49" s="98"/>
      <c r="H49" s="18"/>
      <c r="I49" s="18"/>
      <c r="J49" s="18"/>
      <c r="K49" s="18"/>
      <c r="L49" s="31"/>
    </row>
    <row r="50" spans="1:12" ht="13.5" customHeight="1" x14ac:dyDescent="0.2">
      <c r="A50" s="99" t="s">
        <v>7</v>
      </c>
      <c r="B50" s="27" t="s">
        <v>149</v>
      </c>
      <c r="C50" s="82" t="s">
        <v>150</v>
      </c>
      <c r="D50" s="12" t="s">
        <v>102</v>
      </c>
      <c r="E50" s="12" t="s">
        <v>117</v>
      </c>
      <c r="F50" s="13" t="s">
        <v>151</v>
      </c>
      <c r="G50" s="12" t="s">
        <v>104</v>
      </c>
      <c r="H50" s="87">
        <v>11.77</v>
      </c>
      <c r="I50" s="12">
        <v>0</v>
      </c>
      <c r="J50" s="12">
        <f>ROUND(H50,3)*I50</f>
        <v>0</v>
      </c>
      <c r="K50" s="85">
        <v>0</v>
      </c>
      <c r="L50" s="84">
        <f>ROUND((ROUND(H50,3)*ROUND(K50,2)),2)</f>
        <v>0</v>
      </c>
    </row>
    <row r="51" spans="1:12" ht="12.75" customHeight="1" x14ac:dyDescent="0.2">
      <c r="A51" s="99" t="s">
        <v>6</v>
      </c>
      <c r="B51" s="88"/>
      <c r="C51" s="89"/>
      <c r="D51" s="89"/>
      <c r="E51" s="90"/>
      <c r="F51" s="91" t="s">
        <v>152</v>
      </c>
      <c r="G51" s="92"/>
      <c r="H51" s="93"/>
      <c r="I51" s="93"/>
      <c r="J51" s="93"/>
      <c r="K51" s="93"/>
      <c r="L51" s="94"/>
    </row>
    <row r="52" spans="1:12" ht="12.75" customHeight="1" x14ac:dyDescent="0.2">
      <c r="A52" s="99" t="s">
        <v>8</v>
      </c>
      <c r="B52" s="28"/>
      <c r="C52" s="23"/>
      <c r="D52" s="23"/>
      <c r="E52" s="95"/>
      <c r="F52" s="16" t="s">
        <v>153</v>
      </c>
      <c r="G52" s="96"/>
      <c r="H52" s="15"/>
      <c r="I52" s="15"/>
      <c r="J52" s="15"/>
      <c r="K52" s="15"/>
      <c r="L52" s="29"/>
    </row>
    <row r="53" spans="1:12" ht="12.75" customHeight="1" x14ac:dyDescent="0.2">
      <c r="A53" s="99" t="s">
        <v>9</v>
      </c>
      <c r="B53" s="30"/>
      <c r="C53" s="25"/>
      <c r="D53" s="25"/>
      <c r="E53" s="97"/>
      <c r="F53" s="17" t="s">
        <v>154</v>
      </c>
      <c r="G53" s="98"/>
      <c r="H53" s="18"/>
      <c r="I53" s="18"/>
      <c r="J53" s="18"/>
      <c r="K53" s="18"/>
      <c r="L53" s="31"/>
    </row>
    <row r="54" spans="1:12" ht="13.5" customHeight="1" x14ac:dyDescent="0.2">
      <c r="A54" s="99" t="s">
        <v>7</v>
      </c>
      <c r="B54" s="27" t="s">
        <v>155</v>
      </c>
      <c r="C54" s="82" t="s">
        <v>156</v>
      </c>
      <c r="D54" s="12" t="s">
        <v>102</v>
      </c>
      <c r="E54" s="12" t="s">
        <v>117</v>
      </c>
      <c r="F54" s="13" t="s">
        <v>157</v>
      </c>
      <c r="G54" s="12" t="s">
        <v>126</v>
      </c>
      <c r="H54" s="87">
        <v>2.1760000000000002</v>
      </c>
      <c r="I54" s="12">
        <v>0</v>
      </c>
      <c r="J54" s="12">
        <f>ROUND(H54,3)*I54</f>
        <v>0</v>
      </c>
      <c r="K54" s="85">
        <v>0</v>
      </c>
      <c r="L54" s="84">
        <f>ROUND((ROUND(H54,3)*ROUND(K54,2)),2)</f>
        <v>0</v>
      </c>
    </row>
    <row r="55" spans="1:12" ht="12.75" customHeight="1" x14ac:dyDescent="0.2">
      <c r="A55" s="99" t="s">
        <v>6</v>
      </c>
      <c r="B55" s="88"/>
      <c r="C55" s="89"/>
      <c r="D55" s="89"/>
      <c r="E55" s="90"/>
      <c r="F55" s="91" t="s">
        <v>158</v>
      </c>
      <c r="G55" s="92"/>
      <c r="H55" s="93"/>
      <c r="I55" s="93"/>
      <c r="J55" s="93"/>
      <c r="K55" s="93"/>
      <c r="L55" s="94"/>
    </row>
    <row r="56" spans="1:12" ht="12.75" customHeight="1" x14ac:dyDescent="0.2">
      <c r="A56" s="99" t="s">
        <v>8</v>
      </c>
      <c r="B56" s="28"/>
      <c r="C56" s="23"/>
      <c r="D56" s="23"/>
      <c r="E56" s="95"/>
      <c r="F56" s="16" t="s">
        <v>329</v>
      </c>
      <c r="G56" s="96"/>
      <c r="H56" s="15"/>
      <c r="I56" s="15"/>
      <c r="J56" s="15"/>
      <c r="K56" s="15"/>
      <c r="L56" s="29"/>
    </row>
    <row r="57" spans="1:12" ht="12.75" customHeight="1" x14ac:dyDescent="0.2">
      <c r="A57" s="99" t="s">
        <v>9</v>
      </c>
      <c r="B57" s="30"/>
      <c r="C57" s="25"/>
      <c r="D57" s="25"/>
      <c r="E57" s="97"/>
      <c r="F57" s="17" t="s">
        <v>159</v>
      </c>
      <c r="G57" s="98"/>
      <c r="H57" s="18"/>
      <c r="I57" s="18"/>
      <c r="J57" s="18"/>
      <c r="K57" s="18"/>
      <c r="L57" s="31"/>
    </row>
    <row r="58" spans="1:12" ht="13.5" customHeight="1" x14ac:dyDescent="0.2">
      <c r="A58" s="99" t="s">
        <v>7</v>
      </c>
      <c r="B58" s="27" t="s">
        <v>160</v>
      </c>
      <c r="C58" s="82" t="s">
        <v>161</v>
      </c>
      <c r="D58" s="12" t="s">
        <v>102</v>
      </c>
      <c r="E58" s="12" t="s">
        <v>117</v>
      </c>
      <c r="F58" s="13" t="s">
        <v>162</v>
      </c>
      <c r="G58" s="12" t="s">
        <v>104</v>
      </c>
      <c r="H58" s="87">
        <v>27.238</v>
      </c>
      <c r="I58" s="12">
        <v>0</v>
      </c>
      <c r="J58" s="12">
        <f>ROUND(H58,3)*I58</f>
        <v>0</v>
      </c>
      <c r="K58" s="85">
        <v>0</v>
      </c>
      <c r="L58" s="84">
        <f>ROUND((ROUND(H58,3)*ROUND(K58,2)),2)</f>
        <v>0</v>
      </c>
    </row>
    <row r="59" spans="1:12" ht="12.75" customHeight="1" x14ac:dyDescent="0.2">
      <c r="A59" s="99" t="s">
        <v>6</v>
      </c>
      <c r="B59" s="88"/>
      <c r="C59" s="89"/>
      <c r="D59" s="89"/>
      <c r="E59" s="90"/>
      <c r="F59" s="91" t="s">
        <v>163</v>
      </c>
      <c r="G59" s="92"/>
      <c r="H59" s="93"/>
      <c r="I59" s="93"/>
      <c r="J59" s="93"/>
      <c r="K59" s="93"/>
      <c r="L59" s="94"/>
    </row>
    <row r="60" spans="1:12" ht="12.75" customHeight="1" x14ac:dyDescent="0.2">
      <c r="A60" s="99" t="s">
        <v>8</v>
      </c>
      <c r="B60" s="28"/>
      <c r="C60" s="23"/>
      <c r="D60" s="23"/>
      <c r="E60" s="95"/>
      <c r="F60" s="16" t="s">
        <v>164</v>
      </c>
      <c r="G60" s="96"/>
      <c r="H60" s="15"/>
      <c r="I60" s="15"/>
      <c r="J60" s="15"/>
      <c r="K60" s="15"/>
      <c r="L60" s="29"/>
    </row>
    <row r="61" spans="1:12" ht="12.75" customHeight="1" x14ac:dyDescent="0.2">
      <c r="A61" s="99" t="s">
        <v>9</v>
      </c>
      <c r="B61" s="30"/>
      <c r="C61" s="25"/>
      <c r="D61" s="25"/>
      <c r="E61" s="97"/>
      <c r="F61" s="17" t="s">
        <v>165</v>
      </c>
      <c r="G61" s="98"/>
      <c r="H61" s="18"/>
      <c r="I61" s="18"/>
      <c r="J61" s="18"/>
      <c r="K61" s="18"/>
      <c r="L61" s="31"/>
    </row>
    <row r="62" spans="1:12" ht="13.5" customHeight="1" x14ac:dyDescent="0.2">
      <c r="A62" s="99" t="s">
        <v>7</v>
      </c>
      <c r="B62" s="27" t="s">
        <v>166</v>
      </c>
      <c r="C62" s="82" t="s">
        <v>167</v>
      </c>
      <c r="D62" s="12" t="s">
        <v>168</v>
      </c>
      <c r="E62" s="12" t="s">
        <v>90</v>
      </c>
      <c r="F62" s="13" t="s">
        <v>169</v>
      </c>
      <c r="G62" s="12" t="s">
        <v>170</v>
      </c>
      <c r="H62" s="87">
        <v>84.257999999999996</v>
      </c>
      <c r="I62" s="12">
        <v>0</v>
      </c>
      <c r="J62" s="12">
        <f>ROUND(H62,3)*I62</f>
        <v>0</v>
      </c>
      <c r="K62" s="85">
        <v>0</v>
      </c>
      <c r="L62" s="84">
        <f>ROUND((ROUND(H62,3)*ROUND(K62,2)),2)</f>
        <v>0</v>
      </c>
    </row>
    <row r="63" spans="1:12" ht="12.75" customHeight="1" x14ac:dyDescent="0.2">
      <c r="A63" s="99" t="s">
        <v>6</v>
      </c>
      <c r="B63" s="88"/>
      <c r="C63" s="89"/>
      <c r="D63" s="89"/>
      <c r="E63" s="90"/>
      <c r="F63" s="91" t="s">
        <v>171</v>
      </c>
      <c r="G63" s="92"/>
      <c r="H63" s="93"/>
      <c r="I63" s="93"/>
      <c r="J63" s="93"/>
      <c r="K63" s="93"/>
      <c r="L63" s="94"/>
    </row>
    <row r="64" spans="1:12" ht="12.75" customHeight="1" x14ac:dyDescent="0.2">
      <c r="A64" s="99" t="s">
        <v>8</v>
      </c>
      <c r="B64" s="28"/>
      <c r="C64" s="23"/>
      <c r="D64" s="23"/>
      <c r="E64" s="95"/>
      <c r="F64" s="16" t="s">
        <v>172</v>
      </c>
      <c r="G64" s="96"/>
      <c r="H64" s="15"/>
      <c r="I64" s="15"/>
      <c r="J64" s="15"/>
      <c r="K64" s="15"/>
      <c r="L64" s="29"/>
    </row>
    <row r="65" spans="1:12" ht="12.75" customHeight="1" x14ac:dyDescent="0.2">
      <c r="A65" s="99" t="s">
        <v>9</v>
      </c>
      <c r="B65" s="30"/>
      <c r="C65" s="25"/>
      <c r="D65" s="25"/>
      <c r="E65" s="97"/>
      <c r="F65" s="17" t="s">
        <v>173</v>
      </c>
      <c r="G65" s="98"/>
      <c r="H65" s="18"/>
      <c r="I65" s="18"/>
      <c r="J65" s="18"/>
      <c r="K65" s="18"/>
      <c r="L65" s="31"/>
    </row>
    <row r="66" spans="1:12" ht="13.5" customHeight="1" x14ac:dyDescent="0.2">
      <c r="A66" s="99" t="s">
        <v>7</v>
      </c>
      <c r="B66" s="27" t="s">
        <v>174</v>
      </c>
      <c r="C66" s="82" t="s">
        <v>175</v>
      </c>
      <c r="D66" s="12" t="s">
        <v>102</v>
      </c>
      <c r="E66" s="12" t="s">
        <v>117</v>
      </c>
      <c r="F66" s="13" t="s">
        <v>176</v>
      </c>
      <c r="G66" s="12" t="s">
        <v>126</v>
      </c>
      <c r="H66" s="87">
        <v>4.4000000000000004</v>
      </c>
      <c r="I66" s="12">
        <v>0</v>
      </c>
      <c r="J66" s="12">
        <f>ROUND(H66,3)*I66</f>
        <v>0</v>
      </c>
      <c r="K66" s="85">
        <v>0</v>
      </c>
      <c r="L66" s="84">
        <f>ROUND((ROUND(H66,3)*ROUND(K66,2)),2)</f>
        <v>0</v>
      </c>
    </row>
    <row r="67" spans="1:12" ht="12.75" customHeight="1" x14ac:dyDescent="0.2">
      <c r="A67" s="99" t="s">
        <v>6</v>
      </c>
      <c r="B67" s="88"/>
      <c r="C67" s="89"/>
      <c r="D67" s="89"/>
      <c r="E67" s="90"/>
      <c r="F67" s="91" t="s">
        <v>158</v>
      </c>
      <c r="G67" s="92"/>
      <c r="H67" s="93"/>
      <c r="I67" s="93"/>
      <c r="J67" s="93"/>
      <c r="K67" s="93"/>
      <c r="L67" s="94"/>
    </row>
    <row r="68" spans="1:12" ht="12.75" customHeight="1" x14ac:dyDescent="0.2">
      <c r="A68" s="99" t="s">
        <v>8</v>
      </c>
      <c r="B68" s="28"/>
      <c r="C68" s="23"/>
      <c r="D68" s="23"/>
      <c r="E68" s="95"/>
      <c r="F68" s="16" t="s">
        <v>330</v>
      </c>
      <c r="G68" s="96"/>
      <c r="H68" s="15"/>
      <c r="I68" s="15"/>
      <c r="J68" s="15"/>
      <c r="K68" s="15"/>
      <c r="L68" s="29"/>
    </row>
    <row r="69" spans="1:12" ht="12.75" customHeight="1" x14ac:dyDescent="0.2">
      <c r="A69" s="99" t="s">
        <v>9</v>
      </c>
      <c r="B69" s="30"/>
      <c r="C69" s="25"/>
      <c r="D69" s="25"/>
      <c r="E69" s="97"/>
      <c r="F69" s="17" t="s">
        <v>177</v>
      </c>
      <c r="G69" s="98"/>
      <c r="H69" s="18"/>
      <c r="I69" s="18"/>
      <c r="J69" s="18"/>
      <c r="K69" s="18"/>
      <c r="L69" s="31"/>
    </row>
    <row r="70" spans="1:12" ht="13.5" customHeight="1" x14ac:dyDescent="0.2">
      <c r="A70" s="99" t="s">
        <v>7</v>
      </c>
      <c r="B70" s="27" t="s">
        <v>178</v>
      </c>
      <c r="C70" s="82" t="s">
        <v>179</v>
      </c>
      <c r="D70" s="12" t="s">
        <v>102</v>
      </c>
      <c r="E70" s="12" t="s">
        <v>117</v>
      </c>
      <c r="F70" s="13" t="s">
        <v>180</v>
      </c>
      <c r="G70" s="12" t="s">
        <v>145</v>
      </c>
      <c r="H70" s="87">
        <v>276</v>
      </c>
      <c r="I70" s="12">
        <v>0</v>
      </c>
      <c r="J70" s="12">
        <f>ROUND(H70,3)*I70</f>
        <v>0</v>
      </c>
      <c r="K70" s="85">
        <v>0</v>
      </c>
      <c r="L70" s="84">
        <f>ROUND((ROUND(H70,3)*ROUND(K70,2)),2)</f>
        <v>0</v>
      </c>
    </row>
    <row r="71" spans="1:12" ht="12.75" customHeight="1" x14ac:dyDescent="0.2">
      <c r="A71" s="99" t="s">
        <v>6</v>
      </c>
      <c r="B71" s="88"/>
      <c r="C71" s="89"/>
      <c r="D71" s="89"/>
      <c r="E71" s="90"/>
      <c r="F71" s="91" t="s">
        <v>181</v>
      </c>
      <c r="G71" s="92"/>
      <c r="H71" s="93"/>
      <c r="I71" s="93"/>
      <c r="J71" s="93"/>
      <c r="K71" s="93"/>
      <c r="L71" s="94"/>
    </row>
    <row r="72" spans="1:12" ht="12.75" customHeight="1" x14ac:dyDescent="0.2">
      <c r="A72" s="99" t="s">
        <v>8</v>
      </c>
      <c r="B72" s="28"/>
      <c r="C72" s="23"/>
      <c r="D72" s="23"/>
      <c r="E72" s="95"/>
      <c r="F72" s="16" t="s">
        <v>182</v>
      </c>
      <c r="G72" s="96"/>
      <c r="H72" s="15"/>
      <c r="I72" s="15"/>
      <c r="J72" s="15"/>
      <c r="K72" s="15"/>
      <c r="L72" s="29"/>
    </row>
    <row r="73" spans="1:12" ht="12.75" customHeight="1" x14ac:dyDescent="0.2">
      <c r="A73" s="99" t="s">
        <v>9</v>
      </c>
      <c r="B73" s="30"/>
      <c r="C73" s="25"/>
      <c r="D73" s="25"/>
      <c r="E73" s="97"/>
      <c r="F73" s="17" t="s">
        <v>183</v>
      </c>
      <c r="G73" s="98"/>
      <c r="H73" s="18"/>
      <c r="I73" s="18"/>
      <c r="J73" s="18"/>
      <c r="K73" s="18"/>
      <c r="L73" s="31"/>
    </row>
    <row r="74" spans="1:12" ht="13.5" customHeight="1" x14ac:dyDescent="0.2">
      <c r="A74" s="99" t="s">
        <v>7</v>
      </c>
      <c r="B74" s="27" t="s">
        <v>184</v>
      </c>
      <c r="C74" s="82" t="s">
        <v>185</v>
      </c>
      <c r="D74" s="12" t="s">
        <v>102</v>
      </c>
      <c r="E74" s="12" t="s">
        <v>117</v>
      </c>
      <c r="F74" s="13" t="s">
        <v>186</v>
      </c>
      <c r="G74" s="12" t="s">
        <v>145</v>
      </c>
      <c r="H74" s="87">
        <v>192</v>
      </c>
      <c r="I74" s="12">
        <v>0</v>
      </c>
      <c r="J74" s="12">
        <f>ROUND(H74,3)*I74</f>
        <v>0</v>
      </c>
      <c r="K74" s="85">
        <v>0</v>
      </c>
      <c r="L74" s="84">
        <f>ROUND((ROUND(H74,3)*ROUND(K74,2)),2)</f>
        <v>0</v>
      </c>
    </row>
    <row r="75" spans="1:12" ht="12.75" customHeight="1" x14ac:dyDescent="0.2">
      <c r="A75" s="99" t="s">
        <v>6</v>
      </c>
      <c r="B75" s="88"/>
      <c r="C75" s="89"/>
      <c r="D75" s="89"/>
      <c r="E75" s="90"/>
      <c r="F75" s="91" t="s">
        <v>187</v>
      </c>
      <c r="G75" s="92"/>
      <c r="H75" s="93"/>
      <c r="I75" s="93"/>
      <c r="J75" s="93"/>
      <c r="K75" s="93"/>
      <c r="L75" s="94"/>
    </row>
    <row r="76" spans="1:12" ht="12.75" customHeight="1" x14ac:dyDescent="0.2">
      <c r="A76" s="99" t="s">
        <v>8</v>
      </c>
      <c r="B76" s="28"/>
      <c r="C76" s="23"/>
      <c r="D76" s="23"/>
      <c r="E76" s="95"/>
      <c r="F76" s="16" t="s">
        <v>188</v>
      </c>
      <c r="G76" s="96"/>
      <c r="H76" s="15"/>
      <c r="I76" s="15"/>
      <c r="J76" s="15"/>
      <c r="K76" s="15"/>
      <c r="L76" s="29"/>
    </row>
    <row r="77" spans="1:12" ht="12.75" customHeight="1" x14ac:dyDescent="0.2">
      <c r="A77" s="99" t="s">
        <v>9</v>
      </c>
      <c r="B77" s="30"/>
      <c r="C77" s="25"/>
      <c r="D77" s="25"/>
      <c r="E77" s="97"/>
      <c r="F77" s="17" t="s">
        <v>189</v>
      </c>
      <c r="G77" s="98"/>
      <c r="H77" s="18"/>
      <c r="I77" s="18"/>
      <c r="J77" s="18"/>
      <c r="K77" s="18"/>
      <c r="L77" s="31"/>
    </row>
    <row r="78" spans="1:12" ht="13.5" customHeight="1" x14ac:dyDescent="0.2">
      <c r="A78" s="99" t="s">
        <v>7</v>
      </c>
      <c r="B78" s="27" t="s">
        <v>190</v>
      </c>
      <c r="C78" s="82" t="s">
        <v>191</v>
      </c>
      <c r="D78" s="12" t="s">
        <v>102</v>
      </c>
      <c r="E78" s="12" t="s">
        <v>117</v>
      </c>
      <c r="F78" s="13" t="s">
        <v>192</v>
      </c>
      <c r="G78" s="12" t="s">
        <v>193</v>
      </c>
      <c r="H78" s="87">
        <v>20</v>
      </c>
      <c r="I78" s="12">
        <v>0</v>
      </c>
      <c r="J78" s="12">
        <f>ROUND(H78,3)*I78</f>
        <v>0</v>
      </c>
      <c r="K78" s="85">
        <v>0</v>
      </c>
      <c r="L78" s="84">
        <f>ROUND((ROUND(H78,3)*ROUND(K78,2)),2)</f>
        <v>0</v>
      </c>
    </row>
    <row r="79" spans="1:12" ht="12.75" customHeight="1" x14ac:dyDescent="0.2">
      <c r="A79" s="99" t="s">
        <v>6</v>
      </c>
      <c r="B79" s="88"/>
      <c r="C79" s="89"/>
      <c r="D79" s="89"/>
      <c r="E79" s="90"/>
      <c r="F79" s="91" t="s">
        <v>194</v>
      </c>
      <c r="G79" s="92"/>
      <c r="H79" s="93"/>
      <c r="I79" s="93"/>
      <c r="J79" s="93"/>
      <c r="K79" s="93"/>
      <c r="L79" s="94"/>
    </row>
    <row r="80" spans="1:12" ht="12.75" customHeight="1" x14ac:dyDescent="0.2">
      <c r="A80" s="99" t="s">
        <v>8</v>
      </c>
      <c r="B80" s="28"/>
      <c r="C80" s="23"/>
      <c r="D80" s="23"/>
      <c r="E80" s="95"/>
      <c r="F80" s="16" t="s">
        <v>195</v>
      </c>
      <c r="G80" s="96"/>
      <c r="H80" s="15"/>
      <c r="I80" s="15"/>
      <c r="J80" s="15"/>
      <c r="K80" s="15"/>
      <c r="L80" s="29"/>
    </row>
    <row r="81" spans="1:12" ht="12.75" customHeight="1" x14ac:dyDescent="0.2">
      <c r="A81" s="99" t="s">
        <v>9</v>
      </c>
      <c r="B81" s="30"/>
      <c r="C81" s="25"/>
      <c r="D81" s="25"/>
      <c r="E81" s="97"/>
      <c r="F81" s="17" t="s">
        <v>196</v>
      </c>
      <c r="G81" s="98"/>
      <c r="H81" s="18"/>
      <c r="I81" s="18"/>
      <c r="J81" s="18"/>
      <c r="K81" s="18"/>
      <c r="L81" s="31"/>
    </row>
    <row r="82" spans="1:12" ht="13.5" customHeight="1" x14ac:dyDescent="0.2">
      <c r="A82" s="99" t="s">
        <v>7</v>
      </c>
      <c r="B82" s="27" t="s">
        <v>197</v>
      </c>
      <c r="C82" s="82" t="s">
        <v>198</v>
      </c>
      <c r="D82" s="12" t="s">
        <v>102</v>
      </c>
      <c r="E82" s="12" t="s">
        <v>117</v>
      </c>
      <c r="F82" s="13" t="s">
        <v>199</v>
      </c>
      <c r="G82" s="12" t="s">
        <v>145</v>
      </c>
      <c r="H82" s="87">
        <v>76</v>
      </c>
      <c r="I82" s="12">
        <v>0</v>
      </c>
      <c r="J82" s="12">
        <f>ROUND(H82,3)*I82</f>
        <v>0</v>
      </c>
      <c r="K82" s="85">
        <v>0</v>
      </c>
      <c r="L82" s="84">
        <f>ROUND((ROUND(H82,3)*ROUND(K82,2)),2)</f>
        <v>0</v>
      </c>
    </row>
    <row r="83" spans="1:12" ht="12.75" customHeight="1" x14ac:dyDescent="0.2">
      <c r="A83" s="99" t="s">
        <v>6</v>
      </c>
      <c r="B83" s="88"/>
      <c r="C83" s="89"/>
      <c r="D83" s="89"/>
      <c r="E83" s="90"/>
      <c r="F83" s="91" t="s">
        <v>90</v>
      </c>
      <c r="G83" s="92"/>
      <c r="H83" s="93"/>
      <c r="I83" s="93"/>
      <c r="J83" s="93"/>
      <c r="K83" s="93"/>
      <c r="L83" s="94"/>
    </row>
    <row r="84" spans="1:12" ht="12.75" customHeight="1" x14ac:dyDescent="0.2">
      <c r="A84" s="99" t="s">
        <v>8</v>
      </c>
      <c r="B84" s="28"/>
      <c r="C84" s="23"/>
      <c r="D84" s="23"/>
      <c r="E84" s="95"/>
      <c r="F84" s="16" t="s">
        <v>200</v>
      </c>
      <c r="G84" s="96"/>
      <c r="H84" s="15"/>
      <c r="I84" s="15"/>
      <c r="J84" s="15"/>
      <c r="K84" s="15"/>
      <c r="L84" s="29"/>
    </row>
    <row r="85" spans="1:12" ht="12.75" customHeight="1" x14ac:dyDescent="0.2">
      <c r="A85" s="99" t="s">
        <v>9</v>
      </c>
      <c r="B85" s="30"/>
      <c r="C85" s="25"/>
      <c r="D85" s="25"/>
      <c r="E85" s="97"/>
      <c r="F85" s="17" t="s">
        <v>201</v>
      </c>
      <c r="G85" s="98"/>
      <c r="H85" s="18"/>
      <c r="I85" s="18"/>
      <c r="J85" s="18"/>
      <c r="K85" s="18"/>
      <c r="L85" s="31"/>
    </row>
    <row r="86" spans="1:12" ht="13.5" customHeight="1" x14ac:dyDescent="0.2">
      <c r="B86" s="100" t="s">
        <v>113</v>
      </c>
      <c r="C86" s="101" t="s">
        <v>114</v>
      </c>
      <c r="D86" s="102"/>
      <c r="E86" s="102"/>
      <c r="F86" s="102" t="s">
        <v>141</v>
      </c>
      <c r="G86" s="101"/>
      <c r="H86" s="101"/>
      <c r="I86" s="101"/>
      <c r="J86" s="101"/>
      <c r="K86" s="101"/>
      <c r="L86" s="103">
        <f>SUM(L46:L85)</f>
        <v>0</v>
      </c>
    </row>
    <row r="87" spans="1:12" ht="20.100000000000001" customHeight="1" x14ac:dyDescent="0.2">
      <c r="A87" s="99" t="s">
        <v>33</v>
      </c>
      <c r="B87" s="64" t="s">
        <v>21</v>
      </c>
      <c r="C87" s="7" t="s">
        <v>108</v>
      </c>
      <c r="D87" s="8"/>
      <c r="E87" s="8"/>
      <c r="F87" s="77" t="s">
        <v>202</v>
      </c>
      <c r="G87" s="10"/>
      <c r="H87" s="10"/>
      <c r="I87" s="10"/>
      <c r="J87" s="10"/>
      <c r="K87" s="10"/>
      <c r="L87" s="26"/>
    </row>
    <row r="88" spans="1:12" ht="13.5" customHeight="1" x14ac:dyDescent="0.2">
      <c r="A88" s="99" t="s">
        <v>7</v>
      </c>
      <c r="B88" s="27" t="s">
        <v>203</v>
      </c>
      <c r="C88" s="82" t="s">
        <v>204</v>
      </c>
      <c r="D88" s="12" t="s">
        <v>102</v>
      </c>
      <c r="E88" s="12" t="s">
        <v>117</v>
      </c>
      <c r="F88" s="13" t="s">
        <v>205</v>
      </c>
      <c r="G88" s="12" t="s">
        <v>126</v>
      </c>
      <c r="H88" s="87">
        <v>51.86</v>
      </c>
      <c r="I88" s="12">
        <v>0</v>
      </c>
      <c r="J88" s="12">
        <f>ROUND(H88,3)*I88</f>
        <v>0</v>
      </c>
      <c r="K88" s="85">
        <v>0</v>
      </c>
      <c r="L88" s="84">
        <f>ROUND((ROUND(H88,3)*ROUND(K88,2)),2)</f>
        <v>0</v>
      </c>
    </row>
    <row r="89" spans="1:12" ht="12.75" customHeight="1" x14ac:dyDescent="0.2">
      <c r="A89" s="99" t="s">
        <v>6</v>
      </c>
      <c r="B89" s="88"/>
      <c r="C89" s="89"/>
      <c r="D89" s="89"/>
      <c r="E89" s="90"/>
      <c r="F89" s="91" t="s">
        <v>206</v>
      </c>
      <c r="G89" s="92"/>
      <c r="H89" s="93"/>
      <c r="I89" s="93"/>
      <c r="J89" s="93"/>
      <c r="K89" s="93"/>
      <c r="L89" s="94"/>
    </row>
    <row r="90" spans="1:12" ht="12.75" customHeight="1" x14ac:dyDescent="0.2">
      <c r="A90" s="99" t="s">
        <v>8</v>
      </c>
      <c r="B90" s="28"/>
      <c r="C90" s="23"/>
      <c r="D90" s="23"/>
      <c r="E90" s="95"/>
      <c r="F90" s="16" t="s">
        <v>207</v>
      </c>
      <c r="G90" s="96"/>
      <c r="H90" s="15"/>
      <c r="I90" s="15"/>
      <c r="J90" s="15"/>
      <c r="K90" s="15"/>
      <c r="L90" s="29"/>
    </row>
    <row r="91" spans="1:12" ht="12.75" customHeight="1" x14ac:dyDescent="0.2">
      <c r="A91" s="99" t="s">
        <v>9</v>
      </c>
      <c r="B91" s="30"/>
      <c r="C91" s="25"/>
      <c r="D91" s="25"/>
      <c r="E91" s="97"/>
      <c r="F91" s="17" t="s">
        <v>208</v>
      </c>
      <c r="G91" s="98"/>
      <c r="H91" s="18"/>
      <c r="I91" s="18"/>
      <c r="J91" s="18"/>
      <c r="K91" s="18"/>
      <c r="L91" s="31"/>
    </row>
    <row r="92" spans="1:12" ht="13.5" customHeight="1" x14ac:dyDescent="0.2">
      <c r="A92" s="99" t="s">
        <v>7</v>
      </c>
      <c r="B92" s="27" t="s">
        <v>209</v>
      </c>
      <c r="C92" s="82" t="s">
        <v>210</v>
      </c>
      <c r="D92" s="12" t="s">
        <v>102</v>
      </c>
      <c r="E92" s="12" t="s">
        <v>117</v>
      </c>
      <c r="F92" s="13" t="s">
        <v>211</v>
      </c>
      <c r="G92" s="12" t="s">
        <v>104</v>
      </c>
      <c r="H92" s="87">
        <v>4.6680000000000001</v>
      </c>
      <c r="I92" s="12">
        <v>0</v>
      </c>
      <c r="J92" s="12">
        <f>ROUND(H92,3)*I92</f>
        <v>0</v>
      </c>
      <c r="K92" s="85">
        <v>0</v>
      </c>
      <c r="L92" s="84">
        <f>ROUND((ROUND(H92,3)*ROUND(K92,2)),2)</f>
        <v>0</v>
      </c>
    </row>
    <row r="93" spans="1:12" ht="12.75" customHeight="1" x14ac:dyDescent="0.2">
      <c r="A93" s="99" t="s">
        <v>6</v>
      </c>
      <c r="B93" s="88"/>
      <c r="C93" s="89"/>
      <c r="D93" s="89"/>
      <c r="E93" s="90"/>
      <c r="F93" s="91" t="s">
        <v>90</v>
      </c>
      <c r="G93" s="92"/>
      <c r="H93" s="93"/>
      <c r="I93" s="93"/>
      <c r="J93" s="93"/>
      <c r="K93" s="93"/>
      <c r="L93" s="94"/>
    </row>
    <row r="94" spans="1:12" ht="12.75" customHeight="1" x14ac:dyDescent="0.2">
      <c r="A94" s="99" t="s">
        <v>8</v>
      </c>
      <c r="B94" s="28"/>
      <c r="C94" s="23"/>
      <c r="D94" s="23"/>
      <c r="E94" s="95"/>
      <c r="F94" s="16" t="s">
        <v>212</v>
      </c>
      <c r="G94" s="96"/>
      <c r="H94" s="15"/>
      <c r="I94" s="15"/>
      <c r="J94" s="15"/>
      <c r="K94" s="15"/>
      <c r="L94" s="29"/>
    </row>
    <row r="95" spans="1:12" ht="12.75" customHeight="1" x14ac:dyDescent="0.2">
      <c r="A95" s="99" t="s">
        <v>9</v>
      </c>
      <c r="B95" s="30"/>
      <c r="C95" s="25"/>
      <c r="D95" s="25"/>
      <c r="E95" s="97"/>
      <c r="F95" s="17" t="s">
        <v>213</v>
      </c>
      <c r="G95" s="98"/>
      <c r="H95" s="18"/>
      <c r="I95" s="18"/>
      <c r="J95" s="18"/>
      <c r="K95" s="18"/>
      <c r="L95" s="31"/>
    </row>
    <row r="96" spans="1:12" ht="13.5" customHeight="1" x14ac:dyDescent="0.2">
      <c r="A96" s="99" t="s">
        <v>7</v>
      </c>
      <c r="B96" s="27" t="s">
        <v>214</v>
      </c>
      <c r="C96" s="82" t="s">
        <v>215</v>
      </c>
      <c r="D96" s="12" t="s">
        <v>102</v>
      </c>
      <c r="E96" s="12" t="s">
        <v>117</v>
      </c>
      <c r="F96" s="13" t="s">
        <v>216</v>
      </c>
      <c r="G96" s="12" t="s">
        <v>126</v>
      </c>
      <c r="H96" s="87">
        <v>2.3029999999999999</v>
      </c>
      <c r="I96" s="12">
        <v>0</v>
      </c>
      <c r="J96" s="12">
        <f>ROUND(H96,3)*I96</f>
        <v>0</v>
      </c>
      <c r="K96" s="85">
        <v>0</v>
      </c>
      <c r="L96" s="84">
        <f>ROUND((ROUND(H96,3)*ROUND(K96,2)),2)</f>
        <v>0</v>
      </c>
    </row>
    <row r="97" spans="1:12" ht="12.75" customHeight="1" x14ac:dyDescent="0.2">
      <c r="A97" s="99" t="s">
        <v>6</v>
      </c>
      <c r="B97" s="88"/>
      <c r="C97" s="89"/>
      <c r="D97" s="89"/>
      <c r="E97" s="90"/>
      <c r="F97" s="91" t="s">
        <v>217</v>
      </c>
      <c r="G97" s="92"/>
      <c r="H97" s="93"/>
      <c r="I97" s="93"/>
      <c r="J97" s="93"/>
      <c r="K97" s="93"/>
      <c r="L97" s="94"/>
    </row>
    <row r="98" spans="1:12" ht="12.75" customHeight="1" x14ac:dyDescent="0.2">
      <c r="A98" s="99" t="s">
        <v>8</v>
      </c>
      <c r="B98" s="28"/>
      <c r="C98" s="23"/>
      <c r="D98" s="23"/>
      <c r="E98" s="95"/>
      <c r="F98" s="16" t="s">
        <v>218</v>
      </c>
      <c r="G98" s="96"/>
      <c r="H98" s="15"/>
      <c r="I98" s="15"/>
      <c r="J98" s="15"/>
      <c r="K98" s="15"/>
      <c r="L98" s="29"/>
    </row>
    <row r="99" spans="1:12" ht="12.75" customHeight="1" x14ac:dyDescent="0.2">
      <c r="A99" s="99" t="s">
        <v>9</v>
      </c>
      <c r="B99" s="30"/>
      <c r="C99" s="25"/>
      <c r="D99" s="25"/>
      <c r="E99" s="97"/>
      <c r="F99" s="17" t="s">
        <v>219</v>
      </c>
      <c r="G99" s="98"/>
      <c r="H99" s="18"/>
      <c r="I99" s="18"/>
      <c r="J99" s="18"/>
      <c r="K99" s="18"/>
      <c r="L99" s="31"/>
    </row>
    <row r="100" spans="1:12" ht="13.5" customHeight="1" x14ac:dyDescent="0.2">
      <c r="A100" s="99" t="s">
        <v>7</v>
      </c>
      <c r="B100" s="27" t="s">
        <v>220</v>
      </c>
      <c r="C100" s="82" t="s">
        <v>221</v>
      </c>
      <c r="D100" s="12" t="s">
        <v>102</v>
      </c>
      <c r="E100" s="12" t="s">
        <v>117</v>
      </c>
      <c r="F100" s="13" t="s">
        <v>222</v>
      </c>
      <c r="G100" s="12" t="s">
        <v>104</v>
      </c>
      <c r="H100" s="87">
        <v>0.6</v>
      </c>
      <c r="I100" s="12">
        <v>0</v>
      </c>
      <c r="J100" s="12">
        <f>ROUND(H100,3)*I100</f>
        <v>0</v>
      </c>
      <c r="K100" s="85">
        <v>0</v>
      </c>
      <c r="L100" s="84">
        <f>ROUND((ROUND(H100,3)*ROUND(K100,2)),2)</f>
        <v>0</v>
      </c>
    </row>
    <row r="101" spans="1:12" ht="12.75" customHeight="1" x14ac:dyDescent="0.2">
      <c r="A101" s="99" t="s">
        <v>6</v>
      </c>
      <c r="B101" s="88"/>
      <c r="C101" s="89"/>
      <c r="D101" s="89"/>
      <c r="E101" s="90"/>
      <c r="F101" s="91" t="s">
        <v>90</v>
      </c>
      <c r="G101" s="92"/>
      <c r="H101" s="93"/>
      <c r="I101" s="93"/>
      <c r="J101" s="93"/>
      <c r="K101" s="93"/>
      <c r="L101" s="94"/>
    </row>
    <row r="102" spans="1:12" ht="12.75" customHeight="1" x14ac:dyDescent="0.2">
      <c r="A102" s="99" t="s">
        <v>8</v>
      </c>
      <c r="B102" s="28"/>
      <c r="C102" s="23"/>
      <c r="D102" s="23"/>
      <c r="E102" s="95"/>
      <c r="F102" s="16" t="s">
        <v>223</v>
      </c>
      <c r="G102" s="96"/>
      <c r="H102" s="15"/>
      <c r="I102" s="15"/>
      <c r="J102" s="15"/>
      <c r="K102" s="15"/>
      <c r="L102" s="29"/>
    </row>
    <row r="103" spans="1:12" ht="12.75" customHeight="1" x14ac:dyDescent="0.2">
      <c r="A103" s="99" t="s">
        <v>9</v>
      </c>
      <c r="B103" s="30"/>
      <c r="C103" s="25"/>
      <c r="D103" s="25"/>
      <c r="E103" s="97"/>
      <c r="F103" s="17" t="s">
        <v>224</v>
      </c>
      <c r="G103" s="98"/>
      <c r="H103" s="18"/>
      <c r="I103" s="18"/>
      <c r="J103" s="18"/>
      <c r="K103" s="18"/>
      <c r="L103" s="31"/>
    </row>
    <row r="104" spans="1:12" ht="13.5" customHeight="1" x14ac:dyDescent="0.2">
      <c r="A104" s="99" t="s">
        <v>7</v>
      </c>
      <c r="B104" s="27" t="s">
        <v>225</v>
      </c>
      <c r="C104" s="82" t="s">
        <v>226</v>
      </c>
      <c r="D104" s="12" t="s">
        <v>102</v>
      </c>
      <c r="E104" s="12" t="s">
        <v>117</v>
      </c>
      <c r="F104" s="13" t="s">
        <v>227</v>
      </c>
      <c r="G104" s="12" t="s">
        <v>126</v>
      </c>
      <c r="H104" s="87">
        <v>147.65899999999999</v>
      </c>
      <c r="I104" s="12">
        <v>0</v>
      </c>
      <c r="J104" s="12">
        <f>ROUND(H104,3)*I104</f>
        <v>0</v>
      </c>
      <c r="K104" s="85">
        <v>0</v>
      </c>
      <c r="L104" s="84">
        <f>ROUND((ROUND(H104,3)*ROUND(K104,2)),2)</f>
        <v>0</v>
      </c>
    </row>
    <row r="105" spans="1:12" ht="12.75" customHeight="1" x14ac:dyDescent="0.2">
      <c r="A105" s="99" t="s">
        <v>6</v>
      </c>
      <c r="B105" s="88"/>
      <c r="C105" s="89"/>
      <c r="D105" s="89"/>
      <c r="E105" s="90"/>
      <c r="F105" s="91" t="s">
        <v>228</v>
      </c>
      <c r="G105" s="92"/>
      <c r="H105" s="93"/>
      <c r="I105" s="93"/>
      <c r="J105" s="93"/>
      <c r="K105" s="93"/>
      <c r="L105" s="94"/>
    </row>
    <row r="106" spans="1:12" ht="12.75" customHeight="1" x14ac:dyDescent="0.2">
      <c r="A106" s="99" t="s">
        <v>8</v>
      </c>
      <c r="B106" s="28"/>
      <c r="C106" s="23"/>
      <c r="D106" s="23"/>
      <c r="E106" s="95"/>
      <c r="F106" s="16" t="s">
        <v>229</v>
      </c>
      <c r="G106" s="96"/>
      <c r="H106" s="15"/>
      <c r="I106" s="15"/>
      <c r="J106" s="15"/>
      <c r="K106" s="15"/>
      <c r="L106" s="29"/>
    </row>
    <row r="107" spans="1:12" ht="12.75" customHeight="1" x14ac:dyDescent="0.2">
      <c r="A107" s="99" t="s">
        <v>9</v>
      </c>
      <c r="B107" s="30"/>
      <c r="C107" s="25"/>
      <c r="D107" s="25"/>
      <c r="E107" s="97"/>
      <c r="F107" s="17" t="s">
        <v>230</v>
      </c>
      <c r="G107" s="98"/>
      <c r="H107" s="18"/>
      <c r="I107" s="18"/>
      <c r="J107" s="18"/>
      <c r="K107" s="18"/>
      <c r="L107" s="31"/>
    </row>
    <row r="108" spans="1:12" ht="13.5" customHeight="1" x14ac:dyDescent="0.2">
      <c r="B108" s="100" t="s">
        <v>113</v>
      </c>
      <c r="C108" s="101" t="s">
        <v>114</v>
      </c>
      <c r="D108" s="102"/>
      <c r="E108" s="102"/>
      <c r="F108" s="102" t="s">
        <v>202</v>
      </c>
      <c r="G108" s="101"/>
      <c r="H108" s="101"/>
      <c r="I108" s="101"/>
      <c r="J108" s="101"/>
      <c r="K108" s="101"/>
      <c r="L108" s="103">
        <f>SUM(L88:L107)</f>
        <v>0</v>
      </c>
    </row>
    <row r="109" spans="1:12" ht="20.100000000000001" customHeight="1" x14ac:dyDescent="0.2">
      <c r="A109" s="99" t="s">
        <v>33</v>
      </c>
      <c r="B109" s="64" t="s">
        <v>21</v>
      </c>
      <c r="C109" s="7" t="s">
        <v>115</v>
      </c>
      <c r="D109" s="8"/>
      <c r="E109" s="8"/>
      <c r="F109" s="77" t="s">
        <v>231</v>
      </c>
      <c r="G109" s="10"/>
      <c r="H109" s="10"/>
      <c r="I109" s="10"/>
      <c r="J109" s="10"/>
      <c r="K109" s="10"/>
      <c r="L109" s="26"/>
    </row>
    <row r="110" spans="1:12" ht="13.5" customHeight="1" x14ac:dyDescent="0.2">
      <c r="A110" s="99" t="s">
        <v>7</v>
      </c>
      <c r="B110" s="27" t="s">
        <v>232</v>
      </c>
      <c r="C110" s="82" t="s">
        <v>233</v>
      </c>
      <c r="D110" s="12" t="s">
        <v>102</v>
      </c>
      <c r="E110" s="12" t="s">
        <v>117</v>
      </c>
      <c r="F110" s="13" t="s">
        <v>234</v>
      </c>
      <c r="G110" s="12" t="s">
        <v>126</v>
      </c>
      <c r="H110" s="87">
        <v>337.41</v>
      </c>
      <c r="I110" s="12">
        <v>0</v>
      </c>
      <c r="J110" s="12">
        <f>ROUND(H110,3)*I110</f>
        <v>0</v>
      </c>
      <c r="K110" s="85">
        <v>0</v>
      </c>
      <c r="L110" s="84">
        <f>ROUND((ROUND(H110,3)*ROUND(K110,2)),2)</f>
        <v>0</v>
      </c>
    </row>
    <row r="111" spans="1:12" ht="12.75" customHeight="1" x14ac:dyDescent="0.2">
      <c r="A111" s="99" t="s">
        <v>6</v>
      </c>
      <c r="B111" s="88"/>
      <c r="C111" s="89"/>
      <c r="D111" s="89"/>
      <c r="E111" s="90"/>
      <c r="F111" s="91" t="s">
        <v>235</v>
      </c>
      <c r="G111" s="92"/>
      <c r="H111" s="93"/>
      <c r="I111" s="93"/>
      <c r="J111" s="93"/>
      <c r="K111" s="93"/>
      <c r="L111" s="94"/>
    </row>
    <row r="112" spans="1:12" ht="12.75" customHeight="1" x14ac:dyDescent="0.2">
      <c r="A112" s="99" t="s">
        <v>8</v>
      </c>
      <c r="B112" s="28"/>
      <c r="C112" s="23"/>
      <c r="D112" s="23"/>
      <c r="E112" s="95"/>
      <c r="F112" s="16" t="s">
        <v>236</v>
      </c>
      <c r="G112" s="96"/>
      <c r="H112" s="15"/>
      <c r="I112" s="15"/>
      <c r="J112" s="15"/>
      <c r="K112" s="15"/>
      <c r="L112" s="29"/>
    </row>
    <row r="113" spans="1:12" ht="12.75" customHeight="1" x14ac:dyDescent="0.2">
      <c r="A113" s="99" t="s">
        <v>9</v>
      </c>
      <c r="B113" s="30"/>
      <c r="C113" s="25"/>
      <c r="D113" s="25"/>
      <c r="E113" s="97"/>
      <c r="F113" s="17" t="s">
        <v>237</v>
      </c>
      <c r="G113" s="98"/>
      <c r="H113" s="18"/>
      <c r="I113" s="18"/>
      <c r="J113" s="18"/>
      <c r="K113" s="18"/>
      <c r="L113" s="31"/>
    </row>
    <row r="114" spans="1:12" ht="13.5" customHeight="1" x14ac:dyDescent="0.2">
      <c r="A114" s="99" t="s">
        <v>7</v>
      </c>
      <c r="B114" s="27" t="s">
        <v>238</v>
      </c>
      <c r="C114" s="82" t="s">
        <v>239</v>
      </c>
      <c r="D114" s="12" t="s">
        <v>102</v>
      </c>
      <c r="E114" s="12" t="s">
        <v>117</v>
      </c>
      <c r="F114" s="13" t="s">
        <v>240</v>
      </c>
      <c r="G114" s="12" t="s">
        <v>126</v>
      </c>
      <c r="H114" s="87">
        <v>11.955</v>
      </c>
      <c r="I114" s="12">
        <v>0</v>
      </c>
      <c r="J114" s="12">
        <f>ROUND(H114,3)*I114</f>
        <v>0</v>
      </c>
      <c r="K114" s="85">
        <v>0</v>
      </c>
      <c r="L114" s="84">
        <f>ROUND((ROUND(H114,3)*ROUND(K114,2)),2)</f>
        <v>0</v>
      </c>
    </row>
    <row r="115" spans="1:12" ht="12.75" customHeight="1" x14ac:dyDescent="0.2">
      <c r="A115" s="99" t="s">
        <v>6</v>
      </c>
      <c r="B115" s="88"/>
      <c r="C115" s="89"/>
      <c r="D115" s="89"/>
      <c r="E115" s="90"/>
      <c r="F115" s="91" t="s">
        <v>241</v>
      </c>
      <c r="G115" s="92"/>
      <c r="H115" s="93"/>
      <c r="I115" s="93"/>
      <c r="J115" s="93"/>
      <c r="K115" s="93"/>
      <c r="L115" s="94"/>
    </row>
    <row r="116" spans="1:12" ht="12.75" customHeight="1" x14ac:dyDescent="0.2">
      <c r="A116" s="99" t="s">
        <v>8</v>
      </c>
      <c r="B116" s="28"/>
      <c r="C116" s="23"/>
      <c r="D116" s="23"/>
      <c r="E116" s="95"/>
      <c r="F116" s="16" t="s">
        <v>242</v>
      </c>
      <c r="G116" s="96"/>
      <c r="H116" s="15"/>
      <c r="I116" s="15"/>
      <c r="J116" s="15"/>
      <c r="K116" s="15"/>
      <c r="L116" s="29"/>
    </row>
    <row r="117" spans="1:12" ht="12.75" customHeight="1" x14ac:dyDescent="0.2">
      <c r="A117" s="99" t="s">
        <v>9</v>
      </c>
      <c r="B117" s="30"/>
      <c r="C117" s="25"/>
      <c r="D117" s="25"/>
      <c r="E117" s="97"/>
      <c r="F117" s="17" t="s">
        <v>243</v>
      </c>
      <c r="G117" s="98"/>
      <c r="H117" s="18"/>
      <c r="I117" s="18"/>
      <c r="J117" s="18"/>
      <c r="K117" s="18"/>
      <c r="L117" s="31"/>
    </row>
    <row r="118" spans="1:12" ht="13.5" customHeight="1" x14ac:dyDescent="0.2">
      <c r="A118" s="99" t="s">
        <v>7</v>
      </c>
      <c r="B118" s="27" t="s">
        <v>244</v>
      </c>
      <c r="C118" s="82" t="s">
        <v>245</v>
      </c>
      <c r="D118" s="12" t="s">
        <v>102</v>
      </c>
      <c r="E118" s="12" t="s">
        <v>117</v>
      </c>
      <c r="F118" s="13" t="s">
        <v>246</v>
      </c>
      <c r="G118" s="12" t="s">
        <v>126</v>
      </c>
      <c r="H118" s="87">
        <v>15.749000000000001</v>
      </c>
      <c r="I118" s="12">
        <v>0</v>
      </c>
      <c r="J118" s="12">
        <f>ROUND(H118,3)*I118</f>
        <v>0</v>
      </c>
      <c r="K118" s="85">
        <v>0</v>
      </c>
      <c r="L118" s="84">
        <f>ROUND((ROUND(H118,3)*ROUND(K118,2)),2)</f>
        <v>0</v>
      </c>
    </row>
    <row r="119" spans="1:12" ht="12.75" customHeight="1" x14ac:dyDescent="0.2">
      <c r="A119" s="99" t="s">
        <v>6</v>
      </c>
      <c r="B119" s="88"/>
      <c r="C119" s="89"/>
      <c r="D119" s="89"/>
      <c r="E119" s="90"/>
      <c r="F119" s="91" t="s">
        <v>247</v>
      </c>
      <c r="G119" s="92"/>
      <c r="H119" s="93"/>
      <c r="I119" s="93"/>
      <c r="J119" s="93"/>
      <c r="K119" s="93"/>
      <c r="L119" s="94"/>
    </row>
    <row r="120" spans="1:12" ht="12.75" customHeight="1" x14ac:dyDescent="0.2">
      <c r="A120" s="99" t="s">
        <v>8</v>
      </c>
      <c r="B120" s="28"/>
      <c r="C120" s="23"/>
      <c r="D120" s="23"/>
      <c r="E120" s="95"/>
      <c r="F120" s="16" t="s">
        <v>248</v>
      </c>
      <c r="G120" s="96"/>
      <c r="H120" s="15"/>
      <c r="I120" s="15"/>
      <c r="J120" s="15"/>
      <c r="K120" s="15"/>
      <c r="L120" s="29"/>
    </row>
    <row r="121" spans="1:12" ht="12.75" customHeight="1" x14ac:dyDescent="0.2">
      <c r="A121" s="99" t="s">
        <v>9</v>
      </c>
      <c r="B121" s="30"/>
      <c r="C121" s="25"/>
      <c r="D121" s="25"/>
      <c r="E121" s="97"/>
      <c r="F121" s="17" t="s">
        <v>249</v>
      </c>
      <c r="G121" s="98"/>
      <c r="H121" s="18"/>
      <c r="I121" s="18"/>
      <c r="J121" s="18"/>
      <c r="K121" s="18"/>
      <c r="L121" s="31"/>
    </row>
    <row r="122" spans="1:12" ht="13.5" customHeight="1" x14ac:dyDescent="0.2">
      <c r="A122" s="99" t="s">
        <v>7</v>
      </c>
      <c r="B122" s="27" t="s">
        <v>250</v>
      </c>
      <c r="C122" s="82" t="s">
        <v>251</v>
      </c>
      <c r="D122" s="12" t="s">
        <v>102</v>
      </c>
      <c r="E122" s="12" t="s">
        <v>117</v>
      </c>
      <c r="F122" s="13" t="s">
        <v>252</v>
      </c>
      <c r="G122" s="12" t="s">
        <v>126</v>
      </c>
      <c r="H122" s="87">
        <v>47.064</v>
      </c>
      <c r="I122" s="12">
        <v>0</v>
      </c>
      <c r="J122" s="12">
        <f>ROUND(H122,3)*I122</f>
        <v>0</v>
      </c>
      <c r="K122" s="85">
        <v>0</v>
      </c>
      <c r="L122" s="84">
        <f>ROUND((ROUND(H122,3)*ROUND(K122,2)),2)</f>
        <v>0</v>
      </c>
    </row>
    <row r="123" spans="1:12" ht="12.75" customHeight="1" x14ac:dyDescent="0.2">
      <c r="A123" s="99" t="s">
        <v>6</v>
      </c>
      <c r="B123" s="88"/>
      <c r="C123" s="89"/>
      <c r="D123" s="89"/>
      <c r="E123" s="90"/>
      <c r="F123" s="91" t="s">
        <v>253</v>
      </c>
      <c r="G123" s="92"/>
      <c r="H123" s="93"/>
      <c r="I123" s="93"/>
      <c r="J123" s="93"/>
      <c r="K123" s="93"/>
      <c r="L123" s="94"/>
    </row>
    <row r="124" spans="1:12" ht="12.75" customHeight="1" x14ac:dyDescent="0.2">
      <c r="A124" s="99" t="s">
        <v>8</v>
      </c>
      <c r="B124" s="28"/>
      <c r="C124" s="23"/>
      <c r="D124" s="23"/>
      <c r="E124" s="95"/>
      <c r="F124" s="16" t="s">
        <v>254</v>
      </c>
      <c r="G124" s="96"/>
      <c r="H124" s="15"/>
      <c r="I124" s="15"/>
      <c r="J124" s="15"/>
      <c r="K124" s="15"/>
      <c r="L124" s="29"/>
    </row>
    <row r="125" spans="1:12" ht="12.75" customHeight="1" x14ac:dyDescent="0.2">
      <c r="A125" s="99" t="s">
        <v>9</v>
      </c>
      <c r="B125" s="30"/>
      <c r="C125" s="25"/>
      <c r="D125" s="25"/>
      <c r="E125" s="97"/>
      <c r="F125" s="17" t="s">
        <v>255</v>
      </c>
      <c r="G125" s="98"/>
      <c r="H125" s="18"/>
      <c r="I125" s="18"/>
      <c r="J125" s="18"/>
      <c r="K125" s="18"/>
      <c r="L125" s="31"/>
    </row>
    <row r="126" spans="1:12" ht="13.5" customHeight="1" x14ac:dyDescent="0.2">
      <c r="A126" s="99" t="s">
        <v>7</v>
      </c>
      <c r="B126" s="27" t="s">
        <v>256</v>
      </c>
      <c r="C126" s="82" t="s">
        <v>257</v>
      </c>
      <c r="D126" s="12" t="s">
        <v>102</v>
      </c>
      <c r="E126" s="12" t="s">
        <v>117</v>
      </c>
      <c r="F126" s="13" t="s">
        <v>258</v>
      </c>
      <c r="G126" s="12" t="s">
        <v>126</v>
      </c>
      <c r="H126" s="87">
        <v>4</v>
      </c>
      <c r="I126" s="12">
        <v>0</v>
      </c>
      <c r="J126" s="12">
        <f>ROUND(H126,3)*I126</f>
        <v>0</v>
      </c>
      <c r="K126" s="85">
        <v>0</v>
      </c>
      <c r="L126" s="84">
        <f>ROUND((ROUND(H126,3)*ROUND(K126,2)),2)</f>
        <v>0</v>
      </c>
    </row>
    <row r="127" spans="1:12" ht="12.75" customHeight="1" x14ac:dyDescent="0.2">
      <c r="A127" s="99" t="s">
        <v>6</v>
      </c>
      <c r="B127" s="88"/>
      <c r="C127" s="89"/>
      <c r="D127" s="89"/>
      <c r="E127" s="90"/>
      <c r="F127" s="91" t="s">
        <v>259</v>
      </c>
      <c r="G127" s="92"/>
      <c r="H127" s="93"/>
      <c r="I127" s="93"/>
      <c r="J127" s="93"/>
      <c r="K127" s="93"/>
      <c r="L127" s="94"/>
    </row>
    <row r="128" spans="1:12" ht="12.75" customHeight="1" x14ac:dyDescent="0.2">
      <c r="A128" s="99" t="s">
        <v>8</v>
      </c>
      <c r="B128" s="28"/>
      <c r="C128" s="23"/>
      <c r="D128" s="23"/>
      <c r="E128" s="95"/>
      <c r="F128" s="16" t="s">
        <v>260</v>
      </c>
      <c r="G128" s="96"/>
      <c r="H128" s="15"/>
      <c r="I128" s="15"/>
      <c r="J128" s="15"/>
      <c r="K128" s="15"/>
      <c r="L128" s="29"/>
    </row>
    <row r="129" spans="1:12" ht="12.75" customHeight="1" x14ac:dyDescent="0.2">
      <c r="A129" s="99" t="s">
        <v>9</v>
      </c>
      <c r="B129" s="30"/>
      <c r="C129" s="25"/>
      <c r="D129" s="25"/>
      <c r="E129" s="97"/>
      <c r="F129" s="17" t="s">
        <v>261</v>
      </c>
      <c r="G129" s="98"/>
      <c r="H129" s="18"/>
      <c r="I129" s="18"/>
      <c r="J129" s="18"/>
      <c r="K129" s="18"/>
      <c r="L129" s="31"/>
    </row>
    <row r="130" spans="1:12" ht="13.5" customHeight="1" x14ac:dyDescent="0.2">
      <c r="B130" s="100" t="s">
        <v>113</v>
      </c>
      <c r="C130" s="101" t="s">
        <v>114</v>
      </c>
      <c r="D130" s="102"/>
      <c r="E130" s="102"/>
      <c r="F130" s="102" t="s">
        <v>231</v>
      </c>
      <c r="G130" s="101"/>
      <c r="H130" s="101"/>
      <c r="I130" s="101"/>
      <c r="J130" s="101"/>
      <c r="K130" s="101"/>
      <c r="L130" s="103">
        <f>SUM(L110:L129)</f>
        <v>0</v>
      </c>
    </row>
    <row r="131" spans="1:12" ht="20.100000000000001" customHeight="1" x14ac:dyDescent="0.2">
      <c r="A131" s="99" t="s">
        <v>33</v>
      </c>
      <c r="B131" s="64" t="s">
        <v>21</v>
      </c>
      <c r="C131" s="7" t="s">
        <v>135</v>
      </c>
      <c r="D131" s="8"/>
      <c r="E131" s="8"/>
      <c r="F131" s="77" t="s">
        <v>262</v>
      </c>
      <c r="G131" s="10"/>
      <c r="H131" s="10"/>
      <c r="I131" s="10"/>
      <c r="J131" s="10"/>
      <c r="K131" s="10"/>
      <c r="L131" s="26"/>
    </row>
    <row r="132" spans="1:12" ht="13.5" customHeight="1" x14ac:dyDescent="0.2">
      <c r="A132" s="99" t="s">
        <v>7</v>
      </c>
      <c r="B132" s="27" t="s">
        <v>263</v>
      </c>
      <c r="C132" s="82" t="s">
        <v>264</v>
      </c>
      <c r="D132" s="12" t="s">
        <v>102</v>
      </c>
      <c r="E132" s="12" t="s">
        <v>117</v>
      </c>
      <c r="F132" s="13" t="s">
        <v>265</v>
      </c>
      <c r="G132" s="12" t="s">
        <v>170</v>
      </c>
      <c r="H132" s="87">
        <v>70</v>
      </c>
      <c r="I132" s="12">
        <v>0</v>
      </c>
      <c r="J132" s="12">
        <f>ROUND(H132,3)*I132</f>
        <v>0</v>
      </c>
      <c r="K132" s="85">
        <v>0</v>
      </c>
      <c r="L132" s="84">
        <f>ROUND((ROUND(H132,3)*ROUND(K132,2)),2)</f>
        <v>0</v>
      </c>
    </row>
    <row r="133" spans="1:12" ht="12.75" customHeight="1" x14ac:dyDescent="0.2">
      <c r="A133" s="99" t="s">
        <v>6</v>
      </c>
      <c r="B133" s="88"/>
      <c r="C133" s="89"/>
      <c r="D133" s="89"/>
      <c r="E133" s="90"/>
      <c r="F133" s="91" t="s">
        <v>266</v>
      </c>
      <c r="G133" s="92"/>
      <c r="H133" s="93"/>
      <c r="I133" s="93"/>
      <c r="J133" s="93"/>
      <c r="K133" s="93"/>
      <c r="L133" s="94"/>
    </row>
    <row r="134" spans="1:12" ht="12.75" customHeight="1" x14ac:dyDescent="0.2">
      <c r="A134" s="99" t="s">
        <v>8</v>
      </c>
      <c r="B134" s="28"/>
      <c r="C134" s="23"/>
      <c r="D134" s="23"/>
      <c r="E134" s="95"/>
      <c r="F134" s="16" t="s">
        <v>267</v>
      </c>
      <c r="G134" s="96"/>
      <c r="H134" s="15"/>
      <c r="I134" s="15"/>
      <c r="J134" s="15"/>
      <c r="K134" s="15"/>
      <c r="L134" s="29"/>
    </row>
    <row r="135" spans="1:12" ht="12.75" customHeight="1" x14ac:dyDescent="0.2">
      <c r="A135" s="99" t="s">
        <v>9</v>
      </c>
      <c r="B135" s="30"/>
      <c r="C135" s="25"/>
      <c r="D135" s="25"/>
      <c r="E135" s="97"/>
      <c r="F135" s="17" t="s">
        <v>268</v>
      </c>
      <c r="G135" s="98"/>
      <c r="H135" s="18"/>
      <c r="I135" s="18"/>
      <c r="J135" s="18"/>
      <c r="K135" s="18"/>
      <c r="L135" s="31"/>
    </row>
    <row r="136" spans="1:12" ht="13.5" customHeight="1" x14ac:dyDescent="0.2">
      <c r="A136" s="99" t="s">
        <v>7</v>
      </c>
      <c r="B136" s="27" t="s">
        <v>269</v>
      </c>
      <c r="C136" s="82" t="s">
        <v>270</v>
      </c>
      <c r="D136" s="12" t="s">
        <v>102</v>
      </c>
      <c r="E136" s="12" t="s">
        <v>117</v>
      </c>
      <c r="F136" s="13" t="s">
        <v>271</v>
      </c>
      <c r="G136" s="12" t="s">
        <v>170</v>
      </c>
      <c r="H136" s="87">
        <v>80</v>
      </c>
      <c r="I136" s="12">
        <v>0</v>
      </c>
      <c r="J136" s="12">
        <f>ROUND(H136,3)*I136</f>
        <v>0</v>
      </c>
      <c r="K136" s="85">
        <v>0</v>
      </c>
      <c r="L136" s="84">
        <f>ROUND((ROUND(H136,3)*ROUND(K136,2)),2)</f>
        <v>0</v>
      </c>
    </row>
    <row r="137" spans="1:12" ht="12.75" customHeight="1" x14ac:dyDescent="0.2">
      <c r="A137" s="99" t="s">
        <v>6</v>
      </c>
      <c r="B137" s="88"/>
      <c r="C137" s="89"/>
      <c r="D137" s="89"/>
      <c r="E137" s="90"/>
      <c r="F137" s="91" t="s">
        <v>272</v>
      </c>
      <c r="G137" s="92"/>
      <c r="H137" s="93"/>
      <c r="I137" s="93"/>
      <c r="J137" s="93"/>
      <c r="K137" s="93"/>
      <c r="L137" s="94"/>
    </row>
    <row r="138" spans="1:12" ht="12.75" customHeight="1" x14ac:dyDescent="0.2">
      <c r="A138" s="99" t="s">
        <v>8</v>
      </c>
      <c r="B138" s="28"/>
      <c r="C138" s="23"/>
      <c r="D138" s="23"/>
      <c r="E138" s="95"/>
      <c r="F138" s="16" t="s">
        <v>273</v>
      </c>
      <c r="G138" s="96"/>
      <c r="H138" s="15"/>
      <c r="I138" s="15"/>
      <c r="J138" s="15"/>
      <c r="K138" s="15"/>
      <c r="L138" s="29"/>
    </row>
    <row r="139" spans="1:12" ht="12.75" customHeight="1" x14ac:dyDescent="0.2">
      <c r="A139" s="99" t="s">
        <v>9</v>
      </c>
      <c r="B139" s="30"/>
      <c r="C139" s="25"/>
      <c r="D139" s="25"/>
      <c r="E139" s="97"/>
      <c r="F139" s="17" t="s">
        <v>90</v>
      </c>
      <c r="G139" s="98"/>
      <c r="H139" s="18"/>
      <c r="I139" s="18"/>
      <c r="J139" s="18"/>
      <c r="K139" s="18"/>
      <c r="L139" s="31"/>
    </row>
    <row r="140" spans="1:12" ht="13.5" customHeight="1" x14ac:dyDescent="0.2">
      <c r="A140" s="99" t="s">
        <v>7</v>
      </c>
      <c r="B140" s="27" t="s">
        <v>274</v>
      </c>
      <c r="C140" s="82" t="s">
        <v>275</v>
      </c>
      <c r="D140" s="12" t="s">
        <v>102</v>
      </c>
      <c r="E140" s="12" t="s">
        <v>103</v>
      </c>
      <c r="F140" s="13" t="s">
        <v>276</v>
      </c>
      <c r="G140" s="12" t="s">
        <v>170</v>
      </c>
      <c r="H140" s="87">
        <v>300</v>
      </c>
      <c r="I140" s="12">
        <v>0</v>
      </c>
      <c r="J140" s="12">
        <f>ROUND(H140,3)*I140</f>
        <v>0</v>
      </c>
      <c r="K140" s="85">
        <v>0</v>
      </c>
      <c r="L140" s="84">
        <f>ROUND((ROUND(H140,3)*ROUND(K140,2)),2)</f>
        <v>0</v>
      </c>
    </row>
    <row r="141" spans="1:12" ht="12.75" customHeight="1" x14ac:dyDescent="0.2">
      <c r="A141" s="99" t="s">
        <v>6</v>
      </c>
      <c r="B141" s="88"/>
      <c r="C141" s="89"/>
      <c r="D141" s="89"/>
      <c r="E141" s="90"/>
      <c r="F141" s="91" t="s">
        <v>277</v>
      </c>
      <c r="G141" s="92"/>
      <c r="H141" s="93"/>
      <c r="I141" s="93"/>
      <c r="J141" s="93"/>
      <c r="K141" s="93"/>
      <c r="L141" s="94"/>
    </row>
    <row r="142" spans="1:12" ht="12.75" customHeight="1" x14ac:dyDescent="0.2">
      <c r="A142" s="99" t="s">
        <v>8</v>
      </c>
      <c r="B142" s="28"/>
      <c r="C142" s="23"/>
      <c r="D142" s="23"/>
      <c r="E142" s="95"/>
      <c r="F142" s="16" t="s">
        <v>278</v>
      </c>
      <c r="G142" s="96"/>
      <c r="H142" s="15"/>
      <c r="I142" s="15"/>
      <c r="J142" s="15"/>
      <c r="K142" s="15"/>
      <c r="L142" s="29"/>
    </row>
    <row r="143" spans="1:12" ht="12.75" customHeight="1" x14ac:dyDescent="0.2">
      <c r="A143" s="99" t="s">
        <v>9</v>
      </c>
      <c r="B143" s="30"/>
      <c r="C143" s="25"/>
      <c r="D143" s="25"/>
      <c r="E143" s="97"/>
      <c r="F143" s="17" t="s">
        <v>90</v>
      </c>
      <c r="G143" s="98"/>
      <c r="H143" s="18"/>
      <c r="I143" s="18"/>
      <c r="J143" s="18"/>
      <c r="K143" s="18"/>
      <c r="L143" s="31"/>
    </row>
    <row r="144" spans="1:12" ht="13.5" customHeight="1" x14ac:dyDescent="0.2">
      <c r="B144" s="100" t="s">
        <v>113</v>
      </c>
      <c r="C144" s="101" t="s">
        <v>114</v>
      </c>
      <c r="D144" s="102"/>
      <c r="E144" s="102"/>
      <c r="F144" s="102" t="s">
        <v>262</v>
      </c>
      <c r="G144" s="101"/>
      <c r="H144" s="101"/>
      <c r="I144" s="101"/>
      <c r="J144" s="101"/>
      <c r="K144" s="101"/>
      <c r="L144" s="103">
        <f>SUM(L132:L143)</f>
        <v>0</v>
      </c>
    </row>
    <row r="145" spans="1:12" ht="20.100000000000001" customHeight="1" x14ac:dyDescent="0.2">
      <c r="A145" s="99" t="s">
        <v>33</v>
      </c>
      <c r="B145" s="64" t="s">
        <v>21</v>
      </c>
      <c r="C145" s="7" t="s">
        <v>149</v>
      </c>
      <c r="D145" s="8"/>
      <c r="E145" s="8"/>
      <c r="F145" s="77" t="s">
        <v>279</v>
      </c>
      <c r="G145" s="10"/>
      <c r="H145" s="10"/>
      <c r="I145" s="10"/>
      <c r="J145" s="10"/>
      <c r="K145" s="10"/>
      <c r="L145" s="26"/>
    </row>
    <row r="146" spans="1:12" ht="13.5" customHeight="1" x14ac:dyDescent="0.2">
      <c r="A146" s="99" t="s">
        <v>7</v>
      </c>
      <c r="B146" s="27" t="s">
        <v>280</v>
      </c>
      <c r="C146" s="82" t="s">
        <v>281</v>
      </c>
      <c r="D146" s="12" t="s">
        <v>102</v>
      </c>
      <c r="E146" s="12" t="s">
        <v>117</v>
      </c>
      <c r="F146" s="13" t="s">
        <v>282</v>
      </c>
      <c r="G146" s="12" t="s">
        <v>145</v>
      </c>
      <c r="H146" s="87">
        <v>14.77</v>
      </c>
      <c r="I146" s="12">
        <v>0</v>
      </c>
      <c r="J146" s="12">
        <f>ROUND(H146,3)*I146</f>
        <v>0</v>
      </c>
      <c r="K146" s="85">
        <v>0</v>
      </c>
      <c r="L146" s="84">
        <f>ROUND((ROUND(H146,3)*ROUND(K146,2)),2)</f>
        <v>0</v>
      </c>
    </row>
    <row r="147" spans="1:12" ht="12.75" customHeight="1" x14ac:dyDescent="0.2">
      <c r="A147" s="99" t="s">
        <v>6</v>
      </c>
      <c r="B147" s="88"/>
      <c r="C147" s="89"/>
      <c r="D147" s="89"/>
      <c r="E147" s="90"/>
      <c r="F147" s="91" t="s">
        <v>283</v>
      </c>
      <c r="G147" s="92"/>
      <c r="H147" s="93"/>
      <c r="I147" s="93"/>
      <c r="J147" s="93"/>
      <c r="K147" s="93"/>
      <c r="L147" s="94"/>
    </row>
    <row r="148" spans="1:12" ht="12.75" customHeight="1" x14ac:dyDescent="0.2">
      <c r="A148" s="99" t="s">
        <v>8</v>
      </c>
      <c r="B148" s="28"/>
      <c r="C148" s="23"/>
      <c r="D148" s="23"/>
      <c r="E148" s="95"/>
      <c r="F148" s="16" t="s">
        <v>284</v>
      </c>
      <c r="G148" s="96"/>
      <c r="H148" s="15"/>
      <c r="I148" s="15"/>
      <c r="J148" s="15"/>
      <c r="K148" s="15"/>
      <c r="L148" s="29"/>
    </row>
    <row r="149" spans="1:12" ht="12.75" customHeight="1" x14ac:dyDescent="0.2">
      <c r="A149" s="99" t="s">
        <v>9</v>
      </c>
      <c r="B149" s="30"/>
      <c r="C149" s="25"/>
      <c r="D149" s="25"/>
      <c r="E149" s="97"/>
      <c r="F149" s="17" t="s">
        <v>285</v>
      </c>
      <c r="G149" s="98"/>
      <c r="H149" s="18"/>
      <c r="I149" s="18"/>
      <c r="J149" s="18"/>
      <c r="K149" s="18"/>
      <c r="L149" s="31"/>
    </row>
    <row r="150" spans="1:12" ht="13.5" customHeight="1" x14ac:dyDescent="0.2">
      <c r="A150" s="99" t="s">
        <v>7</v>
      </c>
      <c r="B150" s="27" t="s">
        <v>286</v>
      </c>
      <c r="C150" s="82" t="s">
        <v>287</v>
      </c>
      <c r="D150" s="12" t="s">
        <v>102</v>
      </c>
      <c r="E150" s="12" t="s">
        <v>117</v>
      </c>
      <c r="F150" s="13" t="s">
        <v>288</v>
      </c>
      <c r="G150" s="12" t="s">
        <v>145</v>
      </c>
      <c r="H150" s="87">
        <v>28.55</v>
      </c>
      <c r="I150" s="12">
        <v>0</v>
      </c>
      <c r="J150" s="12">
        <f>ROUND(H150,3)*I150</f>
        <v>0</v>
      </c>
      <c r="K150" s="85">
        <v>0</v>
      </c>
      <c r="L150" s="84">
        <f>ROUND((ROUND(H150,3)*ROUND(K150,2)),2)</f>
        <v>0</v>
      </c>
    </row>
    <row r="151" spans="1:12" ht="12.75" customHeight="1" x14ac:dyDescent="0.2">
      <c r="A151" s="99" t="s">
        <v>6</v>
      </c>
      <c r="B151" s="88"/>
      <c r="C151" s="89"/>
      <c r="D151" s="89"/>
      <c r="E151" s="90"/>
      <c r="F151" s="91" t="s">
        <v>289</v>
      </c>
      <c r="G151" s="92"/>
      <c r="H151" s="93"/>
      <c r="I151" s="93"/>
      <c r="J151" s="93"/>
      <c r="K151" s="93"/>
      <c r="L151" s="94"/>
    </row>
    <row r="152" spans="1:12" ht="12.75" customHeight="1" x14ac:dyDescent="0.2">
      <c r="A152" s="99" t="s">
        <v>8</v>
      </c>
      <c r="B152" s="28"/>
      <c r="C152" s="23"/>
      <c r="D152" s="23"/>
      <c r="E152" s="95"/>
      <c r="F152" s="16" t="s">
        <v>290</v>
      </c>
      <c r="G152" s="96"/>
      <c r="H152" s="15"/>
      <c r="I152" s="15"/>
      <c r="J152" s="15"/>
      <c r="K152" s="15"/>
      <c r="L152" s="29"/>
    </row>
    <row r="153" spans="1:12" ht="12.75" customHeight="1" x14ac:dyDescent="0.2">
      <c r="A153" s="99" t="s">
        <v>9</v>
      </c>
      <c r="B153" s="30"/>
      <c r="C153" s="25"/>
      <c r="D153" s="25"/>
      <c r="E153" s="97"/>
      <c r="F153" s="17" t="s">
        <v>291</v>
      </c>
      <c r="G153" s="98"/>
      <c r="H153" s="18"/>
      <c r="I153" s="18"/>
      <c r="J153" s="18"/>
      <c r="K153" s="18"/>
      <c r="L153" s="31"/>
    </row>
    <row r="154" spans="1:12" ht="13.5" customHeight="1" x14ac:dyDescent="0.2">
      <c r="A154" s="99" t="s">
        <v>7</v>
      </c>
      <c r="B154" s="27" t="s">
        <v>292</v>
      </c>
      <c r="C154" s="82" t="s">
        <v>293</v>
      </c>
      <c r="D154" s="12" t="s">
        <v>102</v>
      </c>
      <c r="E154" s="12" t="s">
        <v>117</v>
      </c>
      <c r="F154" s="13" t="s">
        <v>294</v>
      </c>
      <c r="G154" s="12" t="s">
        <v>193</v>
      </c>
      <c r="H154" s="87">
        <v>1</v>
      </c>
      <c r="I154" s="12">
        <v>0</v>
      </c>
      <c r="J154" s="12">
        <f>ROUND(H154,3)*I154</f>
        <v>0</v>
      </c>
      <c r="K154" s="85">
        <v>0</v>
      </c>
      <c r="L154" s="84">
        <f>ROUND((ROUND(H154,3)*ROUND(K154,2)),2)</f>
        <v>0</v>
      </c>
    </row>
    <row r="155" spans="1:12" ht="12.75" customHeight="1" x14ac:dyDescent="0.2">
      <c r="A155" s="99" t="s">
        <v>6</v>
      </c>
      <c r="B155" s="88"/>
      <c r="C155" s="89"/>
      <c r="D155" s="89"/>
      <c r="E155" s="90"/>
      <c r="F155" s="91" t="s">
        <v>295</v>
      </c>
      <c r="G155" s="92"/>
      <c r="H155" s="93"/>
      <c r="I155" s="93"/>
      <c r="J155" s="93"/>
      <c r="K155" s="93"/>
      <c r="L155" s="94"/>
    </row>
    <row r="156" spans="1:12" ht="12.75" customHeight="1" x14ac:dyDescent="0.2">
      <c r="A156" s="99" t="s">
        <v>8</v>
      </c>
      <c r="B156" s="28"/>
      <c r="C156" s="23"/>
      <c r="D156" s="23"/>
      <c r="E156" s="95"/>
      <c r="F156" s="16" t="s">
        <v>296</v>
      </c>
      <c r="G156" s="96"/>
      <c r="H156" s="15"/>
      <c r="I156" s="15"/>
      <c r="J156" s="15"/>
      <c r="K156" s="15"/>
      <c r="L156" s="29"/>
    </row>
    <row r="157" spans="1:12" ht="12.75" customHeight="1" x14ac:dyDescent="0.2">
      <c r="A157" s="99" t="s">
        <v>9</v>
      </c>
      <c r="B157" s="30"/>
      <c r="C157" s="25"/>
      <c r="D157" s="25"/>
      <c r="E157" s="97"/>
      <c r="F157" s="17" t="s">
        <v>297</v>
      </c>
      <c r="G157" s="98"/>
      <c r="H157" s="18"/>
      <c r="I157" s="18"/>
      <c r="J157" s="18"/>
      <c r="K157" s="18"/>
      <c r="L157" s="31"/>
    </row>
    <row r="158" spans="1:12" ht="13.5" customHeight="1" x14ac:dyDescent="0.2">
      <c r="A158" s="99" t="s">
        <v>7</v>
      </c>
      <c r="B158" s="27" t="s">
        <v>298</v>
      </c>
      <c r="C158" s="82" t="s">
        <v>299</v>
      </c>
      <c r="D158" s="12" t="s">
        <v>102</v>
      </c>
      <c r="E158" s="12" t="s">
        <v>117</v>
      </c>
      <c r="F158" s="13" t="s">
        <v>300</v>
      </c>
      <c r="G158" s="12" t="s">
        <v>145</v>
      </c>
      <c r="H158" s="87">
        <v>46.2</v>
      </c>
      <c r="I158" s="12">
        <v>0</v>
      </c>
      <c r="J158" s="12">
        <f>ROUND(H158,3)*I158</f>
        <v>0</v>
      </c>
      <c r="K158" s="85">
        <v>0</v>
      </c>
      <c r="L158" s="84">
        <f>ROUND((ROUND(H158,3)*ROUND(K158,2)),2)</f>
        <v>0</v>
      </c>
    </row>
    <row r="159" spans="1:12" ht="12.75" customHeight="1" x14ac:dyDescent="0.2">
      <c r="A159" s="99" t="s">
        <v>6</v>
      </c>
      <c r="B159" s="88"/>
      <c r="C159" s="89"/>
      <c r="D159" s="89"/>
      <c r="E159" s="90"/>
      <c r="F159" s="91" t="s">
        <v>90</v>
      </c>
      <c r="G159" s="92"/>
      <c r="H159" s="93"/>
      <c r="I159" s="93"/>
      <c r="J159" s="93"/>
      <c r="K159" s="93"/>
      <c r="L159" s="94"/>
    </row>
    <row r="160" spans="1:12" ht="12.75" customHeight="1" x14ac:dyDescent="0.2">
      <c r="A160" s="99" t="s">
        <v>8</v>
      </c>
      <c r="B160" s="28"/>
      <c r="C160" s="23"/>
      <c r="D160" s="23"/>
      <c r="E160" s="95"/>
      <c r="F160" s="16" t="s">
        <v>301</v>
      </c>
      <c r="G160" s="96"/>
      <c r="H160" s="15"/>
      <c r="I160" s="15"/>
      <c r="J160" s="15"/>
      <c r="K160" s="15"/>
      <c r="L160" s="29"/>
    </row>
    <row r="161" spans="1:12" ht="12.75" customHeight="1" x14ac:dyDescent="0.2">
      <c r="A161" s="99" t="s">
        <v>9</v>
      </c>
      <c r="B161" s="30"/>
      <c r="C161" s="25"/>
      <c r="D161" s="25"/>
      <c r="E161" s="97"/>
      <c r="F161" s="17" t="s">
        <v>302</v>
      </c>
      <c r="G161" s="98"/>
      <c r="H161" s="18"/>
      <c r="I161" s="18"/>
      <c r="J161" s="18"/>
      <c r="K161" s="18"/>
      <c r="L161" s="31"/>
    </row>
    <row r="162" spans="1:12" ht="13.5" customHeight="1" x14ac:dyDescent="0.2">
      <c r="A162" s="99" t="s">
        <v>7</v>
      </c>
      <c r="B162" s="27" t="s">
        <v>303</v>
      </c>
      <c r="C162" s="82" t="s">
        <v>304</v>
      </c>
      <c r="D162" s="12" t="s">
        <v>102</v>
      </c>
      <c r="E162" s="12" t="s">
        <v>117</v>
      </c>
      <c r="F162" s="13" t="s">
        <v>305</v>
      </c>
      <c r="G162" s="12" t="s">
        <v>126</v>
      </c>
      <c r="H162" s="87">
        <v>188.64</v>
      </c>
      <c r="I162" s="12">
        <v>0</v>
      </c>
      <c r="J162" s="12">
        <f>ROUND(H162,3)*I162</f>
        <v>0</v>
      </c>
      <c r="K162" s="85">
        <v>0</v>
      </c>
      <c r="L162" s="84">
        <f>ROUND((ROUND(H162,3)*ROUND(K162,2)),2)</f>
        <v>0</v>
      </c>
    </row>
    <row r="163" spans="1:12" ht="12.75" customHeight="1" x14ac:dyDescent="0.2">
      <c r="A163" s="99" t="s">
        <v>6</v>
      </c>
      <c r="B163" s="88"/>
      <c r="C163" s="89"/>
      <c r="D163" s="89"/>
      <c r="E163" s="90"/>
      <c r="F163" s="91" t="s">
        <v>306</v>
      </c>
      <c r="G163" s="92"/>
      <c r="H163" s="93"/>
      <c r="I163" s="93"/>
      <c r="J163" s="93"/>
      <c r="K163" s="93"/>
      <c r="L163" s="94"/>
    </row>
    <row r="164" spans="1:12" ht="12.75" customHeight="1" x14ac:dyDescent="0.2">
      <c r="A164" s="99" t="s">
        <v>8</v>
      </c>
      <c r="B164" s="28"/>
      <c r="C164" s="23"/>
      <c r="D164" s="23"/>
      <c r="E164" s="95"/>
      <c r="F164" s="16" t="s">
        <v>307</v>
      </c>
      <c r="G164" s="96"/>
      <c r="H164" s="15"/>
      <c r="I164" s="15"/>
      <c r="J164" s="15"/>
      <c r="K164" s="15"/>
      <c r="L164" s="29"/>
    </row>
    <row r="165" spans="1:12" ht="12.75" customHeight="1" x14ac:dyDescent="0.2">
      <c r="A165" s="99" t="s">
        <v>9</v>
      </c>
      <c r="B165" s="30"/>
      <c r="C165" s="25"/>
      <c r="D165" s="25"/>
      <c r="E165" s="97"/>
      <c r="F165" s="17" t="s">
        <v>308</v>
      </c>
      <c r="G165" s="98"/>
      <c r="H165" s="18"/>
      <c r="I165" s="18"/>
      <c r="J165" s="18"/>
      <c r="K165" s="18"/>
      <c r="L165" s="31"/>
    </row>
    <row r="166" spans="1:12" ht="13.5" customHeight="1" x14ac:dyDescent="0.2">
      <c r="A166" s="99" t="s">
        <v>7</v>
      </c>
      <c r="B166" s="27" t="s">
        <v>309</v>
      </c>
      <c r="C166" s="82" t="s">
        <v>310</v>
      </c>
      <c r="D166" s="12" t="s">
        <v>102</v>
      </c>
      <c r="E166" s="12" t="s">
        <v>117</v>
      </c>
      <c r="F166" s="13" t="s">
        <v>311</v>
      </c>
      <c r="G166" s="12" t="s">
        <v>312</v>
      </c>
      <c r="H166" s="87">
        <v>8658.5759999999991</v>
      </c>
      <c r="I166" s="12">
        <v>0</v>
      </c>
      <c r="J166" s="12">
        <f>ROUND(H166,3)*I166</f>
        <v>0</v>
      </c>
      <c r="K166" s="85">
        <v>0</v>
      </c>
      <c r="L166" s="84">
        <f>ROUND((ROUND(H166,3)*ROUND(K166,2)),2)</f>
        <v>0</v>
      </c>
    </row>
    <row r="167" spans="1:12" ht="12.75" customHeight="1" x14ac:dyDescent="0.2">
      <c r="A167" s="99" t="s">
        <v>6</v>
      </c>
      <c r="B167" s="88"/>
      <c r="C167" s="89"/>
      <c r="D167" s="89"/>
      <c r="E167" s="90"/>
      <c r="F167" s="91" t="s">
        <v>313</v>
      </c>
      <c r="G167" s="92"/>
      <c r="H167" s="93"/>
      <c r="I167" s="93"/>
      <c r="J167" s="93"/>
      <c r="K167" s="93"/>
      <c r="L167" s="94"/>
    </row>
    <row r="168" spans="1:12" ht="12.75" customHeight="1" x14ac:dyDescent="0.2">
      <c r="A168" s="99" t="s">
        <v>8</v>
      </c>
      <c r="B168" s="28"/>
      <c r="C168" s="23"/>
      <c r="D168" s="23"/>
      <c r="E168" s="95"/>
      <c r="F168" s="16" t="s">
        <v>314</v>
      </c>
      <c r="G168" s="96"/>
      <c r="H168" s="15"/>
      <c r="I168" s="15"/>
      <c r="J168" s="15"/>
      <c r="K168" s="15"/>
      <c r="L168" s="29"/>
    </row>
    <row r="169" spans="1:12" ht="12.75" customHeight="1" x14ac:dyDescent="0.2">
      <c r="A169" s="99" t="s">
        <v>9</v>
      </c>
      <c r="B169" s="30"/>
      <c r="C169" s="25"/>
      <c r="D169" s="25"/>
      <c r="E169" s="97"/>
      <c r="F169" s="17" t="s">
        <v>315</v>
      </c>
      <c r="G169" s="98"/>
      <c r="H169" s="18"/>
      <c r="I169" s="18"/>
      <c r="J169" s="18"/>
      <c r="K169" s="18"/>
      <c r="L169" s="31"/>
    </row>
    <row r="170" spans="1:12" ht="13.5" customHeight="1" x14ac:dyDescent="0.2">
      <c r="A170" s="99" t="s">
        <v>7</v>
      </c>
      <c r="B170" s="27" t="s">
        <v>316</v>
      </c>
      <c r="C170" s="82" t="s">
        <v>317</v>
      </c>
      <c r="D170" s="12" t="s">
        <v>102</v>
      </c>
      <c r="E170" s="12" t="s">
        <v>117</v>
      </c>
      <c r="F170" s="13" t="s">
        <v>318</v>
      </c>
      <c r="G170" s="12" t="s">
        <v>126</v>
      </c>
      <c r="H170" s="87">
        <v>76.33</v>
      </c>
      <c r="I170" s="12">
        <v>0</v>
      </c>
      <c r="J170" s="12">
        <f>ROUND(H170,3)*I170</f>
        <v>0</v>
      </c>
      <c r="K170" s="85">
        <v>0</v>
      </c>
      <c r="L170" s="84">
        <f>ROUND((ROUND(H170,3)*ROUND(K170,2)),2)</f>
        <v>0</v>
      </c>
    </row>
    <row r="171" spans="1:12" ht="12.75" customHeight="1" x14ac:dyDescent="0.2">
      <c r="A171" s="99" t="s">
        <v>6</v>
      </c>
      <c r="B171" s="88"/>
      <c r="C171" s="89"/>
      <c r="D171" s="89"/>
      <c r="E171" s="90"/>
      <c r="F171" s="91" t="s">
        <v>319</v>
      </c>
      <c r="G171" s="92"/>
      <c r="H171" s="93"/>
      <c r="I171" s="93"/>
      <c r="J171" s="93"/>
      <c r="K171" s="93"/>
      <c r="L171" s="94"/>
    </row>
    <row r="172" spans="1:12" ht="12.75" customHeight="1" x14ac:dyDescent="0.2">
      <c r="A172" s="99" t="s">
        <v>8</v>
      </c>
      <c r="B172" s="28"/>
      <c r="C172" s="23"/>
      <c r="D172" s="23"/>
      <c r="E172" s="95"/>
      <c r="F172" s="16" t="s">
        <v>320</v>
      </c>
      <c r="G172" s="96"/>
      <c r="H172" s="15"/>
      <c r="I172" s="15"/>
      <c r="J172" s="15"/>
      <c r="K172" s="15"/>
      <c r="L172" s="29"/>
    </row>
    <row r="173" spans="1:12" ht="12.75" customHeight="1" x14ac:dyDescent="0.2">
      <c r="A173" s="99" t="s">
        <v>9</v>
      </c>
      <c r="B173" s="30"/>
      <c r="C173" s="25"/>
      <c r="D173" s="25"/>
      <c r="E173" s="97"/>
      <c r="F173" s="17" t="s">
        <v>308</v>
      </c>
      <c r="G173" s="98"/>
      <c r="H173" s="18"/>
      <c r="I173" s="18"/>
      <c r="J173" s="18"/>
      <c r="K173" s="18"/>
      <c r="L173" s="31"/>
    </row>
    <row r="174" spans="1:12" ht="13.5" customHeight="1" x14ac:dyDescent="0.2">
      <c r="A174" s="99" t="s">
        <v>7</v>
      </c>
      <c r="B174" s="27" t="s">
        <v>321</v>
      </c>
      <c r="C174" s="82" t="s">
        <v>322</v>
      </c>
      <c r="D174" s="12" t="s">
        <v>102</v>
      </c>
      <c r="E174" s="12" t="s">
        <v>117</v>
      </c>
      <c r="F174" s="13" t="s">
        <v>323</v>
      </c>
      <c r="G174" s="12" t="s">
        <v>312</v>
      </c>
      <c r="H174" s="87">
        <v>3503.547</v>
      </c>
      <c r="I174" s="12">
        <v>0</v>
      </c>
      <c r="J174" s="12">
        <f>ROUND(H174,3)*I174</f>
        <v>0</v>
      </c>
      <c r="K174" s="85">
        <v>0</v>
      </c>
      <c r="L174" s="84">
        <f>ROUND((ROUND(H174,3)*ROUND(K174,2)),2)</f>
        <v>0</v>
      </c>
    </row>
    <row r="175" spans="1:12" ht="12.75" customHeight="1" x14ac:dyDescent="0.2">
      <c r="A175" s="99" t="s">
        <v>6</v>
      </c>
      <c r="B175" s="88"/>
      <c r="C175" s="89"/>
      <c r="D175" s="89"/>
      <c r="E175" s="90"/>
      <c r="F175" s="91" t="s">
        <v>324</v>
      </c>
      <c r="G175" s="92"/>
      <c r="H175" s="93"/>
      <c r="I175" s="93"/>
      <c r="J175" s="93"/>
      <c r="K175" s="93"/>
      <c r="L175" s="94"/>
    </row>
    <row r="176" spans="1:12" ht="12.75" customHeight="1" x14ac:dyDescent="0.2">
      <c r="A176" s="99" t="s">
        <v>8</v>
      </c>
      <c r="B176" s="28"/>
      <c r="C176" s="23"/>
      <c r="D176" s="23"/>
      <c r="E176" s="95"/>
      <c r="F176" s="16" t="s">
        <v>325</v>
      </c>
      <c r="G176" s="96"/>
      <c r="H176" s="15"/>
      <c r="I176" s="15"/>
      <c r="J176" s="15"/>
      <c r="K176" s="15"/>
      <c r="L176" s="29"/>
    </row>
    <row r="177" spans="1:12" ht="12.75" customHeight="1" x14ac:dyDescent="0.2">
      <c r="A177" s="99" t="s">
        <v>9</v>
      </c>
      <c r="B177" s="30"/>
      <c r="C177" s="25"/>
      <c r="D177" s="25"/>
      <c r="E177" s="97"/>
      <c r="F177" s="17" t="s">
        <v>315</v>
      </c>
      <c r="G177" s="98"/>
      <c r="H177" s="18"/>
      <c r="I177" s="18"/>
      <c r="J177" s="18"/>
      <c r="K177" s="18"/>
      <c r="L177" s="31"/>
    </row>
    <row r="178" spans="1:12" ht="13.5" customHeight="1" x14ac:dyDescent="0.2">
      <c r="B178" s="100" t="s">
        <v>113</v>
      </c>
      <c r="C178" s="101" t="s">
        <v>114</v>
      </c>
      <c r="D178" s="102"/>
      <c r="E178" s="102"/>
      <c r="F178" s="102" t="s">
        <v>279</v>
      </c>
      <c r="G178" s="101"/>
      <c r="H178" s="101"/>
      <c r="I178" s="101"/>
      <c r="J178" s="101"/>
      <c r="K178" s="101"/>
      <c r="L178" s="103">
        <f>SUM(L146:L177)</f>
        <v>0</v>
      </c>
    </row>
  </sheetData>
  <sheetProtection password="A3B1" sheet="1" objects="1" scenarios="1" formatCells="0" formatColumns="0" formatRows="0" insertColumns="0" insertRows="0" deleteColumns="0" deleteRows="0" sort="0" autoFilter="0"/>
  <autoFilter ref="A12:L12"/>
  <mergeCells count="28">
    <mergeCell ref="K3:L3"/>
    <mergeCell ref="I6:J6"/>
    <mergeCell ref="F6:H6"/>
    <mergeCell ref="F7:H7"/>
    <mergeCell ref="B8:D8"/>
    <mergeCell ref="G8:H8"/>
    <mergeCell ref="K2:L2"/>
    <mergeCell ref="K10:L11"/>
    <mergeCell ref="I10:I12"/>
    <mergeCell ref="J10:J12"/>
    <mergeCell ref="B4:D4"/>
    <mergeCell ref="I5:J5"/>
    <mergeCell ref="F5:H5"/>
    <mergeCell ref="B7:D7"/>
    <mergeCell ref="B10:B12"/>
    <mergeCell ref="H10:H12"/>
    <mergeCell ref="C10:C12"/>
    <mergeCell ref="D10:D12"/>
    <mergeCell ref="B9:J9"/>
    <mergeCell ref="I7:J7"/>
    <mergeCell ref="I4:J4"/>
    <mergeCell ref="F10:F12"/>
    <mergeCell ref="G10:G12"/>
    <mergeCell ref="E10:E12"/>
    <mergeCell ref="I8:J8"/>
    <mergeCell ref="B1:H1"/>
    <mergeCell ref="B2:C2"/>
    <mergeCell ref="I2:J2"/>
  </mergeCells>
  <conditionalFormatting sqref="F6">
    <cfRule type="expression" dxfId="1" priority="4">
      <formula>$E$6="Ostatní"</formula>
    </cfRule>
    <cfRule type="expression" dxfId="0" priority="2">
      <formula>$E$5="Ostatní"</formula>
    </cfRule>
  </conditionalFormatting>
  <dataValidations count="9">
    <dataValidation type="list" allowBlank="1" showInputMessage="1" showErrorMessage="1" sqref="E6">
      <formula1>"SŽDC s.o., Ostatní"</formula1>
    </dataValidation>
    <dataValidation type="date" allowBlank="1" showInputMessage="1" showErrorMessage="1" sqref="L8">
      <formula1>42370</formula1>
      <formula2>55153</formula2>
    </dataValidation>
    <dataValidation type="list" allowBlank="1" showInputMessage="1" showErrorMessage="1" promptTitle="Výběr stádia dle seznamu:" prompt="Stádium 3_x000a_Stádium 2" sqref="E5">
      <formula1>"Stádium 2,Stádium 3"</formula1>
    </dataValidation>
    <dataValidation type="list" allowBlank="1" showInputMessage="1" showErrorMessage="1"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formula1>"801,802,803,811,812, 813, 814,815, 817, 821,822, 823,824,825,826,827,828,831,832,833,838,839"</formula1>
    </dataValidation>
    <dataValidation type="date" allowBlank="1" showInputMessage="1" showErrorMessage="1" errorTitle="Špatný datum" error="Datum musí být v rozmezí_x000a_od 1.1.2016_x000a_do 31.12.2050" promptTitle="Vložit datum" prompt="ve formátu: dd.mm.rrrr" sqref="K8">
      <formula1>42370</formula1>
      <formula2>55153</formula2>
    </dataValidation>
    <dataValidation allowBlank="1" showInputMessage="1" showErrorMessage="1" promptTitle="S-kód" prompt="Číslo pod kterým je stavba evidovaná v systému SŽDC." sqref="K6"/>
    <dataValidation type="date" allowBlank="1" showInputMessage="1" showErrorMessage="1" prompt="Uvede se předpokládaná doba ukončení realizace konkrétního SO/PS dle Harmonogramu výstavby (den.měsíc.rok - např. 01.12.2020), který je uveden v příslušné části dokumentace stavby." sqref="E8">
      <formula1>42370</formula1>
      <formula2>55153</formula2>
    </dataValidation>
    <dataValidation type="date" allowBlank="1" showInputMessage="1" showErrorMessage="1" prompt="Uvede se předpokládaná doba zahájení realizace konkrétního SO/PS dle Harmonogramu výstavby (den.měsíc.rok - např. 01.12.2020), který je uveden v příslušné části dokumentace stavby." sqref="E7">
      <formula1>42370</formula1>
      <formula2>55153</formula2>
    </dataValidation>
    <dataValidation allowBlank="1" showInputMessage="1" showErrorMessage="1" promptTitle="Číselné označení SO/PS " prompt="musí být uvedeno i v názvu listu SO (nebo PS) XX-XX-XX._x000a_Každé SO/PS musí být zpracováno v samostatném formuláři." sqref="D3"/>
  </dataValidations>
  <pageMargins left="0.70866141732283505" right="0.70866141732283505" top="0.74803149606299202" bottom="0.74803149606299202" header="0.31496062992126" footer="0.31496062992126"/>
  <pageSetup paperSize="9" scale="69" fitToHeight="0" orientation="landscape" blackAndWhite="1" r:id="rId1"/>
  <headerFooter>
    <oddHeader>&amp;L&amp;"Arial,Tučné"&amp;10FORMULÁŘ SO/PS
&amp;"Arial,Kurzíva"&amp;8verze SOPS/PR/2017/11/01</oddHeader>
    <oddFooter>&amp;L&amp;"Arial,Obyčejné"&amp;10&amp;A&amp;R&amp;"Arial,Obyčejné"&amp;10&amp;P/&amp;N</oddFooter>
  </headerFooter>
  <drawing r:id="rId2"/>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x14:formula1>
            <xm:f>'Kategorie monitoringu'!$A$1:$A$25</xm:f>
          </x14:formula1>
          <xm:sqref>E4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
  <dimension ref="A1:C25"/>
  <sheetViews>
    <sheetView workbookViewId="0">
      <selection activeCell="B29" sqref="B29"/>
    </sheetView>
  </sheetViews>
  <sheetFormatPr defaultColWidth="9.140625" defaultRowHeight="15" x14ac:dyDescent="0.25"/>
  <cols>
    <col min="1" max="1" width="13.7109375" customWidth="1"/>
    <col min="2" max="2" width="53.85546875" customWidth="1"/>
    <col min="3" max="3" width="9.140625" style="57" customWidth="1"/>
  </cols>
  <sheetData>
    <row r="1" spans="1:3" x14ac:dyDescent="0.25">
      <c r="A1" s="50" t="s">
        <v>39</v>
      </c>
      <c r="B1" s="51" t="s">
        <v>35</v>
      </c>
      <c r="C1" s="56"/>
    </row>
    <row r="2" spans="1:3" x14ac:dyDescent="0.25">
      <c r="A2" s="52" t="s">
        <v>40</v>
      </c>
      <c r="B2" s="53" t="s">
        <v>36</v>
      </c>
      <c r="C2" s="56"/>
    </row>
    <row r="3" spans="1:3" x14ac:dyDescent="0.25">
      <c r="A3" s="52" t="s">
        <v>41</v>
      </c>
      <c r="B3" s="53" t="s">
        <v>37</v>
      </c>
      <c r="C3" s="56"/>
    </row>
    <row r="4" spans="1:3" x14ac:dyDescent="0.25">
      <c r="A4" s="52" t="s">
        <v>42</v>
      </c>
      <c r="B4" s="53" t="s">
        <v>38</v>
      </c>
      <c r="C4" s="56"/>
    </row>
    <row r="5" spans="1:3" x14ac:dyDescent="0.25">
      <c r="A5" s="52" t="s">
        <v>43</v>
      </c>
      <c r="B5" s="53" t="s">
        <v>44</v>
      </c>
      <c r="C5" s="56"/>
    </row>
    <row r="6" spans="1:3" x14ac:dyDescent="0.25">
      <c r="A6" s="52" t="s">
        <v>45</v>
      </c>
      <c r="B6" s="53" t="s">
        <v>46</v>
      </c>
      <c r="C6" s="56"/>
    </row>
    <row r="7" spans="1:3" x14ac:dyDescent="0.25">
      <c r="A7" s="52" t="s">
        <v>47</v>
      </c>
      <c r="B7" s="53" t="s">
        <v>48</v>
      </c>
      <c r="C7" s="56"/>
    </row>
    <row r="8" spans="1:3" x14ac:dyDescent="0.25">
      <c r="A8" s="52" t="s">
        <v>49</v>
      </c>
      <c r="B8" s="53" t="s">
        <v>50</v>
      </c>
      <c r="C8" s="56"/>
    </row>
    <row r="9" spans="1:3" x14ac:dyDescent="0.25">
      <c r="A9" s="52" t="s">
        <v>51</v>
      </c>
      <c r="B9" s="53" t="s">
        <v>52</v>
      </c>
      <c r="C9" s="56"/>
    </row>
    <row r="10" spans="1:3" x14ac:dyDescent="0.25">
      <c r="A10" s="52" t="s">
        <v>53</v>
      </c>
      <c r="B10" s="53" t="s">
        <v>54</v>
      </c>
      <c r="C10" s="56"/>
    </row>
    <row r="11" spans="1:3" x14ac:dyDescent="0.25">
      <c r="A11" s="52" t="s">
        <v>55</v>
      </c>
      <c r="B11" s="53" t="s">
        <v>56</v>
      </c>
      <c r="C11" s="56"/>
    </row>
    <row r="12" spans="1:3" x14ac:dyDescent="0.25">
      <c r="A12" s="52" t="s">
        <v>57</v>
      </c>
      <c r="B12" s="53" t="s">
        <v>58</v>
      </c>
      <c r="C12" s="56"/>
    </row>
    <row r="13" spans="1:3" x14ac:dyDescent="0.25">
      <c r="A13" s="52" t="s">
        <v>59</v>
      </c>
      <c r="B13" s="53" t="s">
        <v>60</v>
      </c>
      <c r="C13" s="56"/>
    </row>
    <row r="14" spans="1:3" ht="25.5" x14ac:dyDescent="0.25">
      <c r="A14" s="52" t="s">
        <v>61</v>
      </c>
      <c r="B14" s="53" t="s">
        <v>62</v>
      </c>
      <c r="C14" s="56"/>
    </row>
    <row r="15" spans="1:3" x14ac:dyDescent="0.25">
      <c r="A15" s="52" t="s">
        <v>63</v>
      </c>
      <c r="B15" s="53" t="s">
        <v>64</v>
      </c>
      <c r="C15" s="56"/>
    </row>
    <row r="16" spans="1:3" x14ac:dyDescent="0.25">
      <c r="A16" s="52" t="s">
        <v>65</v>
      </c>
      <c r="B16" s="53" t="s">
        <v>66</v>
      </c>
      <c r="C16" s="56"/>
    </row>
    <row r="17" spans="1:3" x14ac:dyDescent="0.25">
      <c r="A17" s="52" t="s">
        <v>67</v>
      </c>
      <c r="B17" s="53" t="s">
        <v>68</v>
      </c>
      <c r="C17" s="56"/>
    </row>
    <row r="18" spans="1:3" x14ac:dyDescent="0.25">
      <c r="A18" s="52" t="s">
        <v>69</v>
      </c>
      <c r="B18" s="53" t="s">
        <v>70</v>
      </c>
      <c r="C18" s="56"/>
    </row>
    <row r="19" spans="1:3" x14ac:dyDescent="0.25">
      <c r="A19" s="52" t="s">
        <v>71</v>
      </c>
      <c r="B19" s="53" t="s">
        <v>72</v>
      </c>
      <c r="C19" s="56"/>
    </row>
    <row r="20" spans="1:3" x14ac:dyDescent="0.25">
      <c r="A20" s="52" t="s">
        <v>73</v>
      </c>
      <c r="B20" s="53" t="s">
        <v>74</v>
      </c>
      <c r="C20" s="56"/>
    </row>
    <row r="21" spans="1:3" x14ac:dyDescent="0.25">
      <c r="A21" s="52" t="s">
        <v>75</v>
      </c>
      <c r="B21" s="53" t="s">
        <v>76</v>
      </c>
      <c r="C21" s="56"/>
    </row>
    <row r="22" spans="1:3" x14ac:dyDescent="0.25">
      <c r="A22" s="52" t="s">
        <v>77</v>
      </c>
      <c r="B22" s="53" t="s">
        <v>78</v>
      </c>
      <c r="C22" s="56"/>
    </row>
    <row r="23" spans="1:3" x14ac:dyDescent="0.25">
      <c r="A23" s="52" t="s">
        <v>79</v>
      </c>
      <c r="B23" s="53" t="s">
        <v>80</v>
      </c>
      <c r="C23" s="56"/>
    </row>
    <row r="24" spans="1:3" x14ac:dyDescent="0.25">
      <c r="A24" s="52" t="s">
        <v>81</v>
      </c>
      <c r="B24" s="53" t="s">
        <v>82</v>
      </c>
      <c r="C24" s="56"/>
    </row>
    <row r="25" spans="1:3" x14ac:dyDescent="0.25">
      <c r="A25" s="54" t="s">
        <v>83</v>
      </c>
      <c r="B25" s="55" t="s">
        <v>84</v>
      </c>
      <c r="C25" s="56"/>
    </row>
  </sheetData>
  <pageMargins left="0.7" right="0.7" top="0.78740157499999996" bottom="0.78740157499999996" header="0.3" footer="0.3"/>
  <pageSetup paperSize="9" orientation="portrait" horizontalDpi="300" verticalDpi="30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3">
    <pageSetUpPr fitToPage="1"/>
  </sheetPr>
  <dimension ref="A1:L22"/>
  <sheetViews>
    <sheetView showGridLines="0" workbookViewId="0">
      <pane ySplit="1" topLeftCell="A2" activePane="bottomLeft" state="frozen"/>
      <selection pane="bottomLeft" sqref="A1:L4"/>
    </sheetView>
  </sheetViews>
  <sheetFormatPr defaultColWidth="9.140625" defaultRowHeight="11.25" x14ac:dyDescent="0.2"/>
  <cols>
    <col min="1" max="1" width="3.5703125" style="43" customWidth="1"/>
    <col min="2" max="2" width="4.42578125" style="19" customWidth="1"/>
    <col min="3" max="3" width="10.5703125" style="19" customWidth="1"/>
    <col min="4" max="5" width="10" style="19" customWidth="1"/>
    <col min="6" max="6" width="74.140625" style="19" customWidth="1"/>
    <col min="7" max="7" width="9" style="20" customWidth="1"/>
    <col min="8" max="8" width="13" style="20" customWidth="1"/>
    <col min="9" max="10" width="9" style="20" customWidth="1"/>
    <col min="11" max="12" width="12.85546875" style="20" customWidth="1"/>
    <col min="13" max="13" width="9.140625" style="19" customWidth="1"/>
    <col min="14" max="16384" width="9.140625" style="19"/>
  </cols>
  <sheetData>
    <row r="1" spans="1:12" s="1" customFormat="1" ht="13.5" customHeight="1" x14ac:dyDescent="0.25">
      <c r="A1" s="11" t="s">
        <v>7</v>
      </c>
      <c r="B1" s="27"/>
      <c r="C1" s="82"/>
      <c r="D1" s="12">
        <v>1</v>
      </c>
      <c r="E1" s="12"/>
      <c r="F1" s="13"/>
      <c r="G1" s="12"/>
      <c r="H1" s="87"/>
      <c r="I1" s="12"/>
      <c r="J1" s="83"/>
      <c r="K1" s="86"/>
      <c r="L1" s="84">
        <f>ROUND((ROUND(H1,3))*(ROUND(K1,2)),2)</f>
        <v>0</v>
      </c>
    </row>
    <row r="2" spans="1:12" s="1" customFormat="1" ht="12.75" customHeight="1" x14ac:dyDescent="0.25">
      <c r="A2" s="11" t="s">
        <v>6</v>
      </c>
      <c r="B2" s="28"/>
      <c r="C2" s="23"/>
      <c r="D2" s="23"/>
      <c r="E2" s="23"/>
      <c r="F2" s="14"/>
      <c r="G2" s="15"/>
      <c r="H2" s="15"/>
      <c r="I2" s="15"/>
      <c r="J2" s="15"/>
      <c r="K2" s="15"/>
      <c r="L2" s="29"/>
    </row>
    <row r="3" spans="1:12" s="1" customFormat="1" ht="12.75" customHeight="1" x14ac:dyDescent="0.25">
      <c r="A3" s="11" t="s">
        <v>8</v>
      </c>
      <c r="B3" s="28"/>
      <c r="C3" s="23"/>
      <c r="D3" s="23"/>
      <c r="E3" s="23"/>
      <c r="F3" s="16"/>
      <c r="G3" s="15"/>
      <c r="H3" s="15"/>
      <c r="I3" s="15"/>
      <c r="J3" s="15"/>
      <c r="K3" s="15"/>
      <c r="L3" s="29"/>
    </row>
    <row r="4" spans="1:12" s="1" customFormat="1" ht="18" customHeight="1" x14ac:dyDescent="0.25">
      <c r="A4" s="11" t="s">
        <v>9</v>
      </c>
      <c r="B4" s="30"/>
      <c r="C4" s="25"/>
      <c r="D4" s="25"/>
      <c r="E4" s="25"/>
      <c r="F4" s="17"/>
      <c r="G4" s="18"/>
      <c r="H4" s="18"/>
      <c r="I4" s="18"/>
      <c r="J4" s="18"/>
      <c r="K4" s="18"/>
      <c r="L4" s="31"/>
    </row>
    <row r="5" spans="1:12" s="1" customFormat="1" ht="48" customHeight="1" x14ac:dyDescent="0.25">
      <c r="A5" s="11"/>
      <c r="B5" s="23"/>
      <c r="C5" s="23"/>
      <c r="D5" s="23"/>
      <c r="E5" s="23"/>
      <c r="F5" s="37"/>
      <c r="G5" s="15"/>
      <c r="H5" s="15"/>
      <c r="I5" s="15"/>
      <c r="J5" s="15"/>
      <c r="K5" s="15"/>
      <c r="L5" s="18"/>
    </row>
    <row r="6" spans="1:12" s="11" customFormat="1" ht="12" x14ac:dyDescent="0.25">
      <c r="B6" s="38" t="s">
        <v>22</v>
      </c>
      <c r="C6" s="39"/>
      <c r="D6" s="9"/>
      <c r="E6" s="9"/>
      <c r="F6" s="9" t="s">
        <v>10</v>
      </c>
      <c r="G6" s="39"/>
      <c r="H6" s="39"/>
      <c r="I6" s="39"/>
      <c r="J6" s="39"/>
      <c r="K6" s="39"/>
      <c r="L6" s="40"/>
    </row>
    <row r="7" spans="1:12" s="11" customFormat="1" x14ac:dyDescent="0.25">
      <c r="G7" s="41"/>
      <c r="H7" s="41"/>
      <c r="I7" s="41"/>
      <c r="J7" s="41"/>
      <c r="K7" s="41"/>
      <c r="L7" s="41"/>
    </row>
    <row r="8" spans="1:12" s="1" customFormat="1" x14ac:dyDescent="0.25">
      <c r="A8" s="11"/>
      <c r="G8" s="42"/>
      <c r="H8" s="42"/>
      <c r="I8" s="42"/>
      <c r="J8" s="42"/>
      <c r="K8" s="42"/>
      <c r="L8" s="42"/>
    </row>
    <row r="9" spans="1:12" s="1" customFormat="1" x14ac:dyDescent="0.25">
      <c r="A9" s="11"/>
      <c r="G9" s="42"/>
      <c r="H9" s="42"/>
      <c r="I9" s="42"/>
      <c r="J9" s="42"/>
      <c r="K9" s="42"/>
      <c r="L9" s="42"/>
    </row>
    <row r="10" spans="1:12" s="1" customFormat="1" x14ac:dyDescent="0.25">
      <c r="A10" s="11"/>
      <c r="G10" s="42"/>
      <c r="H10" s="42"/>
      <c r="I10" s="42"/>
      <c r="J10" s="42"/>
      <c r="K10" s="42"/>
      <c r="L10" s="42"/>
    </row>
    <row r="11" spans="1:12" s="1" customFormat="1" x14ac:dyDescent="0.25">
      <c r="A11" s="11"/>
      <c r="G11" s="42"/>
      <c r="H11" s="42"/>
      <c r="I11" s="42"/>
      <c r="J11" s="42"/>
      <c r="K11" s="42"/>
      <c r="L11" s="42"/>
    </row>
    <row r="12" spans="1:12" s="1" customFormat="1" x14ac:dyDescent="0.25">
      <c r="A12" s="11"/>
      <c r="G12" s="42"/>
      <c r="H12" s="42"/>
      <c r="I12" s="42"/>
      <c r="J12" s="42"/>
      <c r="K12" s="42"/>
      <c r="L12" s="42"/>
    </row>
    <row r="13" spans="1:12" s="1" customFormat="1" x14ac:dyDescent="0.25">
      <c r="A13" s="11"/>
      <c r="G13" s="42"/>
      <c r="H13" s="42"/>
      <c r="I13" s="42"/>
      <c r="J13" s="42"/>
      <c r="K13" s="42"/>
      <c r="L13" s="42"/>
    </row>
    <row r="14" spans="1:12" s="1" customFormat="1" x14ac:dyDescent="0.25">
      <c r="A14" s="11"/>
      <c r="G14" s="42"/>
      <c r="H14" s="42"/>
      <c r="I14" s="42"/>
      <c r="J14" s="42"/>
      <c r="K14" s="42"/>
      <c r="L14" s="42"/>
    </row>
    <row r="15" spans="1:12" s="1" customFormat="1" x14ac:dyDescent="0.25">
      <c r="A15" s="11"/>
      <c r="G15" s="42"/>
      <c r="H15" s="42"/>
      <c r="I15" s="42"/>
      <c r="J15" s="42"/>
      <c r="K15" s="42"/>
      <c r="L15" s="42"/>
    </row>
    <row r="16" spans="1:12" s="1" customFormat="1" x14ac:dyDescent="0.25">
      <c r="A16" s="11"/>
      <c r="G16" s="42"/>
      <c r="H16" s="42"/>
      <c r="I16" s="42"/>
      <c r="J16" s="42"/>
      <c r="K16" s="42"/>
      <c r="L16" s="42"/>
    </row>
    <row r="17" spans="1:12" s="1" customFormat="1" x14ac:dyDescent="0.25">
      <c r="A17" s="11"/>
      <c r="G17" s="42"/>
      <c r="H17" s="42"/>
      <c r="I17" s="42"/>
      <c r="J17" s="42"/>
      <c r="K17" s="42"/>
      <c r="L17" s="42"/>
    </row>
    <row r="18" spans="1:12" s="1" customFormat="1" x14ac:dyDescent="0.25">
      <c r="A18" s="11"/>
      <c r="G18" s="42"/>
      <c r="H18" s="42"/>
      <c r="I18" s="42"/>
      <c r="J18" s="42"/>
      <c r="K18" s="42"/>
      <c r="L18" s="42"/>
    </row>
    <row r="19" spans="1:12" s="1" customFormat="1" x14ac:dyDescent="0.25">
      <c r="A19" s="11"/>
      <c r="G19" s="42"/>
      <c r="H19" s="42"/>
      <c r="I19" s="42"/>
      <c r="J19" s="42"/>
      <c r="K19" s="42"/>
      <c r="L19" s="42"/>
    </row>
    <row r="20" spans="1:12" s="1" customFormat="1" x14ac:dyDescent="0.25">
      <c r="A20" s="11"/>
      <c r="G20" s="42"/>
      <c r="H20" s="42"/>
      <c r="I20" s="42"/>
      <c r="J20" s="42"/>
      <c r="K20" s="42"/>
      <c r="L20" s="42"/>
    </row>
    <row r="21" spans="1:12" s="1" customFormat="1" x14ac:dyDescent="0.25">
      <c r="A21" s="11"/>
      <c r="G21" s="42"/>
      <c r="H21" s="42"/>
      <c r="I21" s="42"/>
      <c r="J21" s="42"/>
      <c r="K21" s="42"/>
      <c r="L21" s="42"/>
    </row>
    <row r="22" spans="1:12" s="1" customFormat="1" x14ac:dyDescent="0.25">
      <c r="A22" s="11"/>
      <c r="G22" s="42"/>
      <c r="H22" s="42"/>
      <c r="I22" s="42"/>
      <c r="J22" s="42"/>
      <c r="K22" s="42"/>
      <c r="L22" s="42"/>
    </row>
  </sheetData>
  <dataValidations count="4">
    <dataValidation allowBlank="1" showInputMessage="1" showErrorMessage="1" promptTitle="Název položky" prompt="Přesný název položky dle cenové soustavy, nebo vlastní název v případě položky mimo cenovou soustavu." sqref="F1"/>
    <dataValidation allowBlank="1" showInputMessage="1" showErrorMessage="1" promptTitle="Popis položky" prompt="doplnňující název položky pro upřesnění popisu a charakteristiky dané položky. V případě, že název položky odpovídá popisu položky, pole zůstane bez vyplnění." sqref="F2"/>
    <dataValidation allowBlank="1" showInputMessage="1" showErrorMessage="1" promptTitle="Výkaz výměr:" prompt="způsob stanovení množství položky, nebo odkaz na příslušnou přílohu dokumentace." sqref="F3"/>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4"/>
  </dataValidations>
  <pageMargins left="0" right="0" top="0" bottom="0" header="0.511811023622047" footer="0.511811023622047"/>
  <pageSetup paperSize="9" scale="82" fitToHeight="0" orientation="landscape" r:id="rId1"/>
</worksheet>
</file>

<file path=docProps/app.xml><?xml version="1.0" encoding="utf-8"?>
<Properties xmlns="http://schemas.openxmlformats.org/officeDocument/2006/extended-properties" xmlns:vt="http://schemas.openxmlformats.org/officeDocument/2006/docPropsVTypes">
  <Template/>
  <Application>Microsoft Excel</Application>
  <DocSecurity>0</DocSecurity>
  <ScaleCrop>false</ScaleCrop>
  <HeadingPairs>
    <vt:vector size="4" baseType="variant">
      <vt:variant>
        <vt:lpstr>listy</vt:lpstr>
      </vt:variant>
      <vt:variant>
        <vt:i4>3</vt:i4>
      </vt:variant>
      <vt:variant>
        <vt:lpstr>Pojmenované oblasti</vt:lpstr>
      </vt:variant>
      <vt:variant>
        <vt:i4>1</vt:i4>
      </vt:variant>
    </vt:vector>
  </HeadingPairs>
  <TitlesOfParts>
    <vt:vector size="4" baseType="lpstr">
      <vt:lpstr>SO 10-21-05</vt:lpstr>
      <vt:lpstr>Kategorie monitoringu</vt:lpstr>
      <vt:lpstr>hide</vt:lpstr>
      <vt:lpstr>'SO 10-21-05'!Názvy_tisku</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Moťka Radek</dc:creator>
  <cp:lastModifiedBy>SUDOP PRAHA a.s.</cp:lastModifiedBy>
  <cp:lastPrinted>2017-11-01T10:18:38Z</cp:lastPrinted>
  <dcterms:created xsi:type="dcterms:W3CDTF">2015-03-16T09:47:49Z</dcterms:created>
  <dcterms:modified xsi:type="dcterms:W3CDTF">2019-06-10T08:33:02Z</dcterms:modified>
</cp:coreProperties>
</file>